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fb7f9753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ендарь" sheetId="1" r:id="R60efbfd1e48d4c53"/>
    <x:sheet xmlns:r="http://schemas.openxmlformats.org/officeDocument/2006/relationships" name="Операции" sheetId="2" r:id="R1746b0f3907a41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;[Red](#,##0);-"/>
  </x:numFmts>
  <x:fonts count="10">
    <x:font>
      <x:sz val="11"/>
      <x:name val="Carlito"/>
    </x:font>
    <x:font>
      <x:sz val="10"/>
      <x:color rgb="FF182623"/>
      <x:name val="Arial"/>
    </x:font>
    <x:font>
      <x:i/>
      <x:sz val="10"/>
      <x:color rgb="FF63716B"/>
      <x:name val="Arial"/>
    </x:font>
    <x:font>
      <x:b/>
      <x:sz val="16"/>
      <x:color rgb="FF18352F"/>
      <x:name val="Arial"/>
    </x:font>
    <x:font>
      <x:b/>
      <x:sz val="10"/>
      <x:color rgb="FF174E9A"/>
      <x:name val="Arial"/>
    </x:font>
    <x:font>
      <x:b/>
      <x:sz val="11"/>
      <x:color rgb="FF18352F"/>
      <x:name val="Arial"/>
    </x:font>
    <x:font>
      <x:b/>
      <x:sz val="10"/>
      <x:color rgb="FF9D2F24"/>
      <x:name val="Arial"/>
    </x:font>
    <x:font>
      <x:b/>
      <x:sz val="10"/>
      <x:color rgb="FFFFFFFF"/>
      <x:name val="Arial"/>
    </x:font>
    <x:font>
      <x:sz val="10"/>
      <x:color rgb="FF008050"/>
      <x:name val="Arial"/>
    </x:font>
    <x:font>
      <x:sz val="10"/>
      <x:color rgb="FF174E9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8"/>
      </x:patternFill>
    </x:fill>
    <x:fill>
      <x:patternFill patternType="solid">
        <x:fgColor rgb="FF18352F"/>
      </x:patternFill>
    </x:fill>
  </x:fills>
  <x:borders count="4">
    <x:border/>
    <x:border>
      <x:bottom style="thin">
        <x:color rgb="FFD6DED8"/>
      </x:bottom>
    </x:border>
    <x:border>
      <x:top style="thin">
        <x:color rgb="FFD6DED8"/>
      </x:top>
      <x:bottom style="thin">
        <x:color rgb="FFD6DED8"/>
      </x:bottom>
    </x:border>
    <x:border>
      <x:top style="thin">
        <x:color rgb="FFD6DED8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0" fontId="8" fillId="2" borderId="1" xfId="0" applyNumberFormat="1" applyFont="1" applyFill="1" applyBorder="1" applyAlignment="1">
      <x:alignment vertical="center"/>
    </x:xf>
    <x:xf numFmtId="200" fontId="8" fillId="2" borderId="2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201" fontId="9" fillId="2" borderId="1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201" fontId="9" fillId="2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D2F24"/>
      </x:font>
      <x:fill>
        <x:patternFill patternType="solid">
          <x:bgColor rgb="FFFCE6E2"/>
        </x:patternFill>
      </x:fill>
    </x:dxf>
    <x:dxf>
      <x:font>
        <x:b/>
        <x:color rgb="FF895A00"/>
      </x:font>
      <x:fill>
        <x:patternFill patternType="solid">
          <x:bgColor rgb="FFFFF0D2"/>
        </x:patternFill>
      </x:fill>
    </x:dxf>
    <x:dxf>
      <x:font>
        <x:b/>
        <x:color rgb="FF9D2F24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d2d11dd7f4cf9" /><Relationship Type="http://schemas.openxmlformats.org/officeDocument/2006/relationships/theme" Target="/xl/theme/theme1.xml" Id="Rbf8b17319b104e4e" /><Relationship Type="http://schemas.openxmlformats.org/officeDocument/2006/relationships/sharedStrings" Target="/xl/sharedStrings.xml" Id="Rf5b3b1fbeb6a4754" /><Relationship Type="http://schemas.openxmlformats.org/officeDocument/2006/relationships/worksheet" Target="/xl/worksheets/sheet1.xml" Id="R60efbfd1e48d4c53" /><Relationship Type="http://schemas.openxmlformats.org/officeDocument/2006/relationships/worksheet" Target="/xl/worksheets/sheet2.xml" Id="R1746b0f3907a41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52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2" hidden="0" customWidth="1"/>
    <x:col min="5" max="5" width="18" hidden="0" customWidth="1"/>
    <x:col min="6" max="6" width="18" hidden="0" customWidth="1"/>
    <x:col min="7" max="7" width="21" hidden="0" customWidth="1"/>
    <x:col min="8" max="8" width="18" hidden="0" customWidth="1"/>
    <x:col min="9" max="9" width="19" hidden="0" customWidth="1"/>
  </x:cols>
  <x:sheetData>
    <x:row r="1" ht="33" customHeight="1">
      <x:c r="A1" s="4" t="str">
        <x:v>Платёжный календарь на 35 дней</x:v>
      </x:c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Учебные суммы. Замените настройки и примерные строки на листе «Операции».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5"/>
      <x:c r="B3" s="5"/>
      <x:c r="C3" s="5"/>
      <x:c r="D3" s="5"/>
      <x:c r="E3" s="5"/>
      <x:c r="F3" s="5"/>
      <x:c r="G3" s="5"/>
      <x:c r="H3" s="5"/>
      <x:c r="I3" s="5"/>
    </x:row>
    <x:row r="4" ht="23" customHeight="1">
      <x:c r="A4" s="2" t="str">
        <x:v>Начало</x:v>
      </x:c>
      <x:c r="B4" s="9" t="n">
        <x:v>46291</x:v>
      </x:c>
      <x:c r="C4" s="2"/>
      <x:c r="D4" s="2" t="str">
        <x:v>Деньги на старте, ₽</x:v>
      </x:c>
      <x:c r="E4" s="11" t="n">
        <x:v>100000</x:v>
      </x:c>
      <x:c r="F4" s="2"/>
      <x:c r="G4" s="2" t="str">
        <x:v>Резерв, ₽</x:v>
      </x:c>
      <x:c r="H4" s="11" t="n">
        <x:v>50000</x:v>
      </x:c>
      <x:c r="I4" s="2"/>
    </x:row>
    <x:row r="5" ht="28" customHeight="1">
      <x:c r="A5" s="2" t="str">
        <x:v>Минимальный остаток, ₽</x:v>
      </x:c>
      <x:c r="B5" s="12" t="n">
        <x:f>MIN(G9:G43)</x:f>
        <x:v>-30000</x:v>
      </x:c>
      <x:c r="C5" s="2"/>
      <x:c r="D5" s="2" t="str">
        <x:v>Первый разрыв</x:v>
      </x:c>
      <x:c r="E5" s="13" t="n">
        <x:f>IF(COUNTIF(I9:I43,"Разрыв")=0,"Нет",INDEX(A9:A43,MATCH("Разрыв",I9:I43,0)))</x:f>
        <x:v>46294</x:v>
      </x:c>
      <x:c r="F5" s="2"/>
      <x:c r="G5" s="2" t="str">
        <x:v>Дней ниже резерва</x:v>
      </x:c>
      <x:c r="H5" s="14" t="n">
        <x:f>COUNTIF(I9:I43,"Ниже резерва")+COUNTIF(I9:I43,"Разрыв")</x:f>
        <x:v>2</x:v>
      </x:c>
      <x:c r="I5" s="2"/>
    </x:row>
    <x:row r="6" ht="23" customHeight="1">
      <x:c r="A6" s="3" t="str">
        <x:v>Прогнозные поступления входят в остаток. Сверяйте их даты и суммы отдельно от подтверждённых.</x:v>
      </x:c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15" t="str">
        <x:f>IF('Операции'!$H$2=0,"","Проверьте неполные строки на листе Операции: "&amp;'Операции'!$H$2)</x:f>
      </x:c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9" t="str">
        <x:v>Дата</x:v>
      </x:c>
      <x:c r="B8" s="19" t="str">
        <x:v>Поступления
подтверждённые</x:v>
      </x:c>
      <x:c r="C8" s="19" t="str">
        <x:v>Поступления
прогноз</x:v>
      </x:c>
      <x:c r="D8" s="19" t="str">
        <x:v>Платежи
обязательные</x:v>
      </x:c>
      <x:c r="E8" s="19" t="str">
        <x:v>Платежи
гибкие</x:v>
      </x:c>
      <x:c r="F8" s="19" t="str">
        <x:v>Изменение
денег</x:v>
      </x:c>
      <x:c r="G8" s="19" t="str">
        <x:v>Остаток
на конец дня</x:v>
      </x:c>
      <x:c r="H8" s="19" t="str">
        <x:v>До резерва, ₽</x:v>
      </x:c>
      <x:c r="I8" s="19" t="str">
        <x:v>Статус</x:v>
      </x:c>
    </x:row>
    <x:row r="9" ht="23" customHeight="1">
      <x:c r="A9" s="20" t="n">
        <x:f>$B$4</x:f>
        <x:v>46291</x:v>
      </x:c>
      <x:c r="B9" s="21" t="n">
        <x:f>SUMIFS('Операции'!$F$5:$F$204,'Операции'!$A$5:$A$204,$A9,'Операции'!$B$5:$B$204,"Поступление",'Операции'!$C$5:$C$204,"Подтверждено",'Операции'!$F$5:$F$204,"&gt;0")</x:f>
        <x:v>25000</x:v>
      </x:c>
      <x:c r="C9" s="21" t="n">
        <x:f>SUMIFS('Операции'!$F$5:$F$204,'Операции'!$A$5:$A$204,$A9,'Операции'!$B$5:$B$204,"Поступление",'Операции'!$C$5:$C$204,"Прогноз",'Операции'!$F$5:$F$204,"&gt;0")</x:f>
        <x:v>0</x:v>
      </x:c>
      <x:c r="D9" s="21" t="n">
        <x:f>SUMIFS('Операции'!$F$5:$F$204,'Операции'!$A$5:$A$204,$A9,'Операции'!$B$5:$B$204,"Платёж",'Операции'!$D$5:$D$204,"Обязательный",'Операции'!$F$5:$F$204,"&gt;0")</x:f>
        <x:v>0</x:v>
      </x:c>
      <x:c r="E9" s="21" t="n">
        <x:f>SUMIFS('Операции'!$F$5:$F$204,'Операции'!$A$5:$A$204,$A9,'Операции'!$B$5:$B$204,"Платёж",'Операции'!$D$5:$D$204,"Гибкий",'Операции'!$F$5:$F$204,"&gt;0")</x:f>
        <x:v>0</x:v>
      </x:c>
      <x:c r="F9" s="21" t="n">
        <x:f>B9+C9-D9-E9</x:f>
        <x:v>25000</x:v>
      </x:c>
      <x:c r="G9" s="21" t="n">
        <x:f>$E$4+F9</x:f>
        <x:v>125000</x:v>
      </x:c>
      <x:c r="H9" s="21" t="n">
        <x:f>G9-$H$4</x:f>
        <x:v>75000</x:v>
      </x:c>
      <x:c r="I9" s="5" t="str">
        <x:f>IF(G9&lt;0,"Разрыв",IF(G9&lt;$H$4,"Ниже резерва","Норма"))</x:f>
        <x:v>Норма</x:v>
      </x:c>
    </x:row>
    <x:row r="10" ht="23" customHeight="1">
      <x:c r="A10" s="22" t="n">
        <x:f>A9+1</x:f>
        <x:v>46292</x:v>
      </x:c>
      <x:c r="B10" s="23" t="n">
        <x:f>SUMIFS('Операции'!$F$5:$F$204,'Операции'!$A$5:$A$204,$A10,'Операции'!$B$5:$B$204,"Поступление",'Операции'!$C$5:$C$204,"Подтверждено",'Операции'!$F$5:$F$204,"&gt;0")</x:f>
        <x:v>0</x:v>
      </x:c>
      <x:c r="C10" s="23" t="n">
        <x:f>SUMIFS('Операции'!$F$5:$F$204,'Операции'!$A$5:$A$204,$A10,'Операции'!$B$5:$B$204,"Поступление",'Операции'!$C$5:$C$204,"Прогноз",'Операции'!$F$5:$F$204,"&gt;0")</x:f>
        <x:v>0</x:v>
      </x:c>
      <x:c r="D10" s="23" t="n">
        <x:f>SUMIFS('Операции'!$F$5:$F$204,'Операции'!$A$5:$A$204,$A10,'Операции'!$B$5:$B$204,"Платёж",'Операции'!$D$5:$D$204,"Обязательный",'Операции'!$F$5:$F$204,"&gt;0")</x:f>
        <x:v>80000</x:v>
      </x:c>
      <x:c r="E10" s="23" t="n">
        <x:f>SUMIFS('Операции'!$F$5:$F$204,'Операции'!$A$5:$A$204,$A10,'Операции'!$B$5:$B$204,"Платёж",'Операции'!$D$5:$D$204,"Гибкий",'Операции'!$F$5:$F$204,"&gt;0")</x:f>
        <x:v>0</x:v>
      </x:c>
      <x:c r="F10" s="23" t="n">
        <x:f>B10+C10-D10-E10</x:f>
        <x:v>-80000</x:v>
      </x:c>
      <x:c r="G10" s="23" t="n">
        <x:f>G9+F10</x:f>
        <x:v>45000</x:v>
      </x:c>
      <x:c r="H10" s="23" t="n">
        <x:f>G10-$H$4</x:f>
        <x:v>-5000</x:v>
      </x:c>
      <x:c r="I10" s="24" t="str">
        <x:f>IF(G10&lt;0,"Разрыв",IF(G10&lt;$H$4,"Ниже резерва","Норма"))</x:f>
        <x:v>Ниже резерва</x:v>
      </x:c>
    </x:row>
    <x:row r="11" ht="23" customHeight="1">
      <x:c r="A11" s="22" t="n">
        <x:f>A10+1</x:f>
        <x:v>46293</x:v>
      </x:c>
      <x:c r="B11" s="23" t="n">
        <x:f>SUMIFS('Операции'!$F$5:$F$204,'Операции'!$A$5:$A$204,$A11,'Операции'!$B$5:$B$204,"Поступление",'Операции'!$C$5:$C$204,"Подтверждено",'Операции'!$F$5:$F$204,"&gt;0")</x:f>
        <x:v>0</x:v>
      </x:c>
      <x:c r="C11" s="23" t="n">
        <x:f>SUMIFS('Операции'!$F$5:$F$204,'Операции'!$A$5:$A$204,$A11,'Операции'!$B$5:$B$204,"Поступление",'Операции'!$C$5:$C$204,"Прогноз",'Операции'!$F$5:$F$204,"&gt;0")</x:f>
        <x:v>15000</x:v>
      </x:c>
      <x:c r="D11" s="23" t="n">
        <x:f>SUMIFS('Операции'!$F$5:$F$204,'Операции'!$A$5:$A$204,$A11,'Операции'!$B$5:$B$204,"Платёж",'Операции'!$D$5:$D$204,"Обязательный",'Операции'!$F$5:$F$204,"&gt;0")</x:f>
        <x:v>0</x:v>
      </x:c>
      <x:c r="E11" s="23" t="n">
        <x:f>SUMIFS('Операции'!$F$5:$F$204,'Операции'!$A$5:$A$204,$A11,'Операции'!$B$5:$B$204,"Платёж",'Операции'!$D$5:$D$204,"Гибкий",'Операции'!$F$5:$F$204,"&gt;0")</x:f>
        <x:v>0</x:v>
      </x:c>
      <x:c r="F11" s="23" t="n">
        <x:f>B11+C11-D11-E11</x:f>
        <x:v>15000</x:v>
      </x:c>
      <x:c r="G11" s="23" t="n">
        <x:f>G10+F11</x:f>
        <x:v>60000</x:v>
      </x:c>
      <x:c r="H11" s="23" t="n">
        <x:f>G11-$H$4</x:f>
        <x:v>10000</x:v>
      </x:c>
      <x:c r="I11" s="24" t="str">
        <x:f>IF(G11&lt;0,"Разрыв",IF(G11&lt;$H$4,"Ниже резерва","Норма"))</x:f>
        <x:v>Норма</x:v>
      </x:c>
    </x:row>
    <x:row r="12" ht="23" customHeight="1">
      <x:c r="A12" s="22" t="n">
        <x:f>A11+1</x:f>
        <x:v>46294</x:v>
      </x:c>
      <x:c r="B12" s="23" t="n">
        <x:f>SUMIFS('Операции'!$F$5:$F$204,'Операции'!$A$5:$A$204,$A12,'Операции'!$B$5:$B$204,"Поступление",'Операции'!$C$5:$C$204,"Подтверждено",'Операции'!$F$5:$F$204,"&gt;0")</x:f>
        <x:v>0</x:v>
      </x:c>
      <x:c r="C12" s="23" t="n">
        <x:f>SUMIFS('Операции'!$F$5:$F$204,'Операции'!$A$5:$A$204,$A12,'Операции'!$B$5:$B$204,"Поступление",'Операции'!$C$5:$C$204,"Прогноз",'Операции'!$F$5:$F$204,"&gt;0")</x:f>
        <x:v>0</x:v>
      </x:c>
      <x:c r="D12" s="23" t="n">
        <x:f>SUMIFS('Операции'!$F$5:$F$204,'Операции'!$A$5:$A$204,$A12,'Операции'!$B$5:$B$204,"Платёж",'Операции'!$D$5:$D$204,"Обязательный",'Операции'!$F$5:$F$204,"&gt;0")</x:f>
        <x:v>90000</x:v>
      </x:c>
      <x:c r="E12" s="23" t="n">
        <x:f>SUMIFS('Операции'!$F$5:$F$204,'Операции'!$A$5:$A$204,$A12,'Операции'!$B$5:$B$204,"Платёж",'Операции'!$D$5:$D$204,"Гибкий",'Операции'!$F$5:$F$204,"&gt;0")</x:f>
        <x:v>0</x:v>
      </x:c>
      <x:c r="F12" s="23" t="n">
        <x:f>B12+C12-D12-E12</x:f>
        <x:v>-90000</x:v>
      </x:c>
      <x:c r="G12" s="23" t="n">
        <x:f>G11+F12</x:f>
        <x:v>-30000</x:v>
      </x:c>
      <x:c r="H12" s="23" t="n">
        <x:f>G12-$H$4</x:f>
        <x:v>-80000</x:v>
      </x:c>
      <x:c r="I12" s="24" t="str">
        <x:f>IF(G12&lt;0,"Разрыв",IF(G12&lt;$H$4,"Ниже резерва","Норма"))</x:f>
        <x:v>Разрыв</x:v>
      </x:c>
    </x:row>
    <x:row r="13" ht="23" customHeight="1">
      <x:c r="A13" s="22" t="n">
        <x:f>A12+1</x:f>
        <x:v>46295</x:v>
      </x:c>
      <x:c r="B13" s="23" t="n">
        <x:f>SUMIFS('Операции'!$F$5:$F$204,'Операции'!$A$5:$A$204,$A13,'Операции'!$B$5:$B$204,"Поступление",'Операции'!$C$5:$C$204,"Подтверждено",'Операции'!$F$5:$F$204,"&gt;0")</x:f>
        <x:v>100000</x:v>
      </x:c>
      <x:c r="C13" s="23" t="n">
        <x:f>SUMIFS('Операции'!$F$5:$F$204,'Операции'!$A$5:$A$204,$A13,'Операции'!$B$5:$B$204,"Поступление",'Операции'!$C$5:$C$204,"Прогноз",'Операции'!$F$5:$F$204,"&gt;0")</x:f>
        <x:v>0</x:v>
      </x:c>
      <x:c r="D13" s="23" t="n">
        <x:f>SUMIFS('Операции'!$F$5:$F$204,'Операции'!$A$5:$A$204,$A13,'Операции'!$B$5:$B$204,"Платёж",'Операции'!$D$5:$D$204,"Обязательный",'Операции'!$F$5:$F$204,"&gt;0")</x:f>
        <x:v>0</x:v>
      </x:c>
      <x:c r="E13" s="23" t="n">
        <x:f>SUMIFS('Операции'!$F$5:$F$204,'Операции'!$A$5:$A$204,$A13,'Операции'!$B$5:$B$204,"Платёж",'Операции'!$D$5:$D$204,"Гибкий",'Операции'!$F$5:$F$204,"&gt;0")</x:f>
        <x:v>0</x:v>
      </x:c>
      <x:c r="F13" s="23" t="n">
        <x:f>B13+C13-D13-E13</x:f>
        <x:v>100000</x:v>
      </x:c>
      <x:c r="G13" s="23" t="n">
        <x:f>G12+F13</x:f>
        <x:v>70000</x:v>
      </x:c>
      <x:c r="H13" s="23" t="n">
        <x:f>G13-$H$4</x:f>
        <x:v>20000</x:v>
      </x:c>
      <x:c r="I13" s="24" t="str">
        <x:f>IF(G13&lt;0,"Разрыв",IF(G13&lt;$H$4,"Ниже резерва","Норма"))</x:f>
        <x:v>Норма</x:v>
      </x:c>
    </x:row>
    <x:row r="14" ht="23" customHeight="1">
      <x:c r="A14" s="22" t="n">
        <x:f>A13+1</x:f>
        <x:v>46296</x:v>
      </x:c>
      <x:c r="B14" s="23" t="n">
        <x:f>SUMIFS('Операции'!$F$5:$F$204,'Операции'!$A$5:$A$204,$A14,'Операции'!$B$5:$B$204,"Поступление",'Операции'!$C$5:$C$204,"Подтверждено",'Операции'!$F$5:$F$204,"&gt;0")</x:f>
        <x:v>0</x:v>
      </x:c>
      <x:c r="C14" s="23" t="n">
        <x:f>SUMIFS('Операции'!$F$5:$F$204,'Операции'!$A$5:$A$204,$A14,'Операции'!$B$5:$B$204,"Поступление",'Операции'!$C$5:$C$204,"Прогноз",'Операции'!$F$5:$F$204,"&gt;0")</x:f>
        <x:v>0</x:v>
      </x:c>
      <x:c r="D14" s="23" t="n">
        <x:f>SUMIFS('Операции'!$F$5:$F$204,'Операции'!$A$5:$A$204,$A14,'Операции'!$B$5:$B$204,"Платёж",'Операции'!$D$5:$D$204,"Обязательный",'Операции'!$F$5:$F$204,"&gt;0")</x:f>
        <x:v>0</x:v>
      </x:c>
      <x:c r="E14" s="23" t="n">
        <x:f>SUMIFS('Операции'!$F$5:$F$204,'Операции'!$A$5:$A$204,$A14,'Операции'!$B$5:$B$204,"Платёж",'Операции'!$D$5:$D$204,"Гибкий",'Операции'!$F$5:$F$204,"&gt;0")</x:f>
        <x:v>0</x:v>
      </x:c>
      <x:c r="F14" s="23" t="n">
        <x:f>B14+C14-D14-E14</x:f>
        <x:v>0</x:v>
      </x:c>
      <x:c r="G14" s="23" t="n">
        <x:f>G13+F14</x:f>
        <x:v>70000</x:v>
      </x:c>
      <x:c r="H14" s="23" t="n">
        <x:f>G14-$H$4</x:f>
        <x:v>20000</x:v>
      </x:c>
      <x:c r="I14" s="24" t="str">
        <x:f>IF(G14&lt;0,"Разрыв",IF(G14&lt;$H$4,"Ниже резерва","Норма"))</x:f>
        <x:v>Норма</x:v>
      </x:c>
    </x:row>
    <x:row r="15" ht="23" customHeight="1">
      <x:c r="A15" s="22" t="n">
        <x:f>A14+1</x:f>
        <x:v>46297</x:v>
      </x:c>
      <x:c r="B15" s="23" t="n">
        <x:f>SUMIFS('Операции'!$F$5:$F$204,'Операции'!$A$5:$A$204,$A15,'Операции'!$B$5:$B$204,"Поступление",'Операции'!$C$5:$C$204,"Подтверждено",'Операции'!$F$5:$F$204,"&gt;0")</x:f>
        <x:v>0</x:v>
      </x:c>
      <x:c r="C15" s="23" t="n">
        <x:f>SUMIFS('Операции'!$F$5:$F$204,'Операции'!$A$5:$A$204,$A15,'Операции'!$B$5:$B$204,"Поступление",'Операции'!$C$5:$C$204,"Прогноз",'Операции'!$F$5:$F$204,"&gt;0")</x:f>
        <x:v>0</x:v>
      </x:c>
      <x:c r="D15" s="23" t="n">
        <x:f>SUMIFS('Операции'!$F$5:$F$204,'Операции'!$A$5:$A$204,$A15,'Операции'!$B$5:$B$204,"Платёж",'Операции'!$D$5:$D$204,"Обязательный",'Операции'!$F$5:$F$204,"&gt;0")</x:f>
        <x:v>0</x:v>
      </x:c>
      <x:c r="E15" s="23" t="n">
        <x:f>SUMIFS('Операции'!$F$5:$F$204,'Операции'!$A$5:$A$204,$A15,'Операции'!$B$5:$B$204,"Платёж",'Операции'!$D$5:$D$204,"Гибкий",'Операции'!$F$5:$F$204,"&gt;0")</x:f>
        <x:v>0</x:v>
      </x:c>
      <x:c r="F15" s="23" t="n">
        <x:f>B15+C15-D15-E15</x:f>
        <x:v>0</x:v>
      </x:c>
      <x:c r="G15" s="23" t="n">
        <x:f>G14+F15</x:f>
        <x:v>70000</x:v>
      </x:c>
      <x:c r="H15" s="23" t="n">
        <x:f>G15-$H$4</x:f>
        <x:v>20000</x:v>
      </x:c>
      <x:c r="I15" s="24" t="str">
        <x:f>IF(G15&lt;0,"Разрыв",IF(G15&lt;$H$4,"Ниже резерва","Норма"))</x:f>
        <x:v>Норма</x:v>
      </x:c>
    </x:row>
    <x:row r="16" ht="23" customHeight="1">
      <x:c r="A16" s="22" t="n">
        <x:f>A15+1</x:f>
        <x:v>46298</x:v>
      </x:c>
      <x:c r="B16" s="23" t="n">
        <x:f>SUMIFS('Операции'!$F$5:$F$204,'Операции'!$A$5:$A$204,$A16,'Операции'!$B$5:$B$204,"Поступление",'Операции'!$C$5:$C$204,"Подтверждено",'Операции'!$F$5:$F$204,"&gt;0")</x:f>
        <x:v>0</x:v>
      </x:c>
      <x:c r="C16" s="23" t="n">
        <x:f>SUMIFS('Операции'!$F$5:$F$204,'Операции'!$A$5:$A$204,$A16,'Операции'!$B$5:$B$204,"Поступление",'Операции'!$C$5:$C$204,"Прогноз",'Операции'!$F$5:$F$204,"&gt;0")</x:f>
        <x:v>0</x:v>
      </x:c>
      <x:c r="D16" s="23" t="n">
        <x:f>SUMIFS('Операции'!$F$5:$F$204,'Операции'!$A$5:$A$204,$A16,'Операции'!$B$5:$B$204,"Платёж",'Операции'!$D$5:$D$204,"Обязательный",'Операции'!$F$5:$F$204,"&gt;0")</x:f>
        <x:v>0</x:v>
      </x:c>
      <x:c r="E16" s="23" t="n">
        <x:f>SUMIFS('Операции'!$F$5:$F$204,'Операции'!$A$5:$A$204,$A16,'Операции'!$B$5:$B$204,"Платёж",'Операции'!$D$5:$D$204,"Гибкий",'Операции'!$F$5:$F$204,"&gt;0")</x:f>
        <x:v>0</x:v>
      </x:c>
      <x:c r="F16" s="23" t="n">
        <x:f>B16+C16-D16-E16</x:f>
        <x:v>0</x:v>
      </x:c>
      <x:c r="G16" s="23" t="n">
        <x:f>G15+F16</x:f>
        <x:v>70000</x:v>
      </x:c>
      <x:c r="H16" s="23" t="n">
        <x:f>G16-$H$4</x:f>
        <x:v>20000</x:v>
      </x:c>
      <x:c r="I16" s="24" t="str">
        <x:f>IF(G16&lt;0,"Разрыв",IF(G16&lt;$H$4,"Ниже резерва","Норма"))</x:f>
        <x:v>Норма</x:v>
      </x:c>
    </x:row>
    <x:row r="17" ht="23" customHeight="1">
      <x:c r="A17" s="22" t="n">
        <x:f>A16+1</x:f>
        <x:v>46299</x:v>
      </x:c>
      <x:c r="B17" s="23" t="n">
        <x:f>SUMIFS('Операции'!$F$5:$F$204,'Операции'!$A$5:$A$204,$A17,'Операции'!$B$5:$B$204,"Поступление",'Операции'!$C$5:$C$204,"Подтверждено",'Операции'!$F$5:$F$204,"&gt;0")</x:f>
        <x:v>0</x:v>
      </x:c>
      <x:c r="C17" s="23" t="n">
        <x:f>SUMIFS('Операции'!$F$5:$F$204,'Операции'!$A$5:$A$204,$A17,'Операции'!$B$5:$B$204,"Поступление",'Операции'!$C$5:$C$204,"Прогноз",'Операции'!$F$5:$F$204,"&gt;0")</x:f>
        <x:v>0</x:v>
      </x:c>
      <x:c r="D17" s="23" t="n">
        <x:f>SUMIFS('Операции'!$F$5:$F$204,'Операции'!$A$5:$A$204,$A17,'Операции'!$B$5:$B$204,"Платёж",'Операции'!$D$5:$D$204,"Обязательный",'Операции'!$F$5:$F$204,"&gt;0")</x:f>
        <x:v>0</x:v>
      </x:c>
      <x:c r="E17" s="23" t="n">
        <x:f>SUMIFS('Операции'!$F$5:$F$204,'Операции'!$A$5:$A$204,$A17,'Операции'!$B$5:$B$204,"Платёж",'Операции'!$D$5:$D$204,"Гибкий",'Операции'!$F$5:$F$204,"&gt;0")</x:f>
        <x:v>0</x:v>
      </x:c>
      <x:c r="F17" s="23" t="n">
        <x:f>B17+C17-D17-E17</x:f>
        <x:v>0</x:v>
      </x:c>
      <x:c r="G17" s="23" t="n">
        <x:f>G16+F17</x:f>
        <x:v>70000</x:v>
      </x:c>
      <x:c r="H17" s="23" t="n">
        <x:f>G17-$H$4</x:f>
        <x:v>20000</x:v>
      </x:c>
      <x:c r="I17" s="24" t="str">
        <x:f>IF(G17&lt;0,"Разрыв",IF(G17&lt;$H$4,"Ниже резерва","Норма"))</x:f>
        <x:v>Норма</x:v>
      </x:c>
    </x:row>
    <x:row r="18" ht="23" customHeight="1">
      <x:c r="A18" s="22" t="n">
        <x:f>A17+1</x:f>
        <x:v>46300</x:v>
      </x:c>
      <x:c r="B18" s="23" t="n">
        <x:f>SUMIFS('Операции'!$F$5:$F$204,'Операции'!$A$5:$A$204,$A18,'Операции'!$B$5:$B$204,"Поступление",'Операции'!$C$5:$C$204,"Подтверждено",'Операции'!$F$5:$F$204,"&gt;0")</x:f>
        <x:v>0</x:v>
      </x:c>
      <x:c r="C18" s="23" t="n">
        <x:f>SUMIFS('Операции'!$F$5:$F$204,'Операции'!$A$5:$A$204,$A18,'Операции'!$B$5:$B$204,"Поступление",'Операции'!$C$5:$C$204,"Прогноз",'Операции'!$F$5:$F$204,"&gt;0")</x:f>
        <x:v>0</x:v>
      </x:c>
      <x:c r="D18" s="23" t="n">
        <x:f>SUMIFS('Операции'!$F$5:$F$204,'Операции'!$A$5:$A$204,$A18,'Операции'!$B$5:$B$204,"Платёж",'Операции'!$D$5:$D$204,"Обязательный",'Операции'!$F$5:$F$204,"&gt;0")</x:f>
        <x:v>0</x:v>
      </x:c>
      <x:c r="E18" s="23" t="n">
        <x:f>SUMIFS('Операции'!$F$5:$F$204,'Операции'!$A$5:$A$204,$A18,'Операции'!$B$5:$B$204,"Платёж",'Операции'!$D$5:$D$204,"Гибкий",'Операции'!$F$5:$F$204,"&gt;0")</x:f>
        <x:v>0</x:v>
      </x:c>
      <x:c r="F18" s="23" t="n">
        <x:f>B18+C18-D18-E18</x:f>
        <x:v>0</x:v>
      </x:c>
      <x:c r="G18" s="23" t="n">
        <x:f>G17+F18</x:f>
        <x:v>70000</x:v>
      </x:c>
      <x:c r="H18" s="23" t="n">
        <x:f>G18-$H$4</x:f>
        <x:v>20000</x:v>
      </x:c>
      <x:c r="I18" s="24" t="str">
        <x:f>IF(G18&lt;0,"Разрыв",IF(G18&lt;$H$4,"Ниже резерва","Норма"))</x:f>
        <x:v>Норма</x:v>
      </x:c>
    </x:row>
    <x:row r="19" ht="23" customHeight="1">
      <x:c r="A19" s="22" t="n">
        <x:f>A18+1</x:f>
        <x:v>46301</x:v>
      </x:c>
      <x:c r="B19" s="23" t="n">
        <x:f>SUMIFS('Операции'!$F$5:$F$204,'Операции'!$A$5:$A$204,$A19,'Операции'!$B$5:$B$204,"Поступление",'Операции'!$C$5:$C$204,"Подтверждено",'Операции'!$F$5:$F$204,"&gt;0")</x:f>
        <x:v>0</x:v>
      </x:c>
      <x:c r="C19" s="23" t="n">
        <x:f>SUMIFS('Операции'!$F$5:$F$204,'Операции'!$A$5:$A$204,$A19,'Операции'!$B$5:$B$204,"Поступление",'Операции'!$C$5:$C$204,"Прогноз",'Операции'!$F$5:$F$204,"&gt;0")</x:f>
        <x:v>0</x:v>
      </x:c>
      <x:c r="D19" s="23" t="n">
        <x:f>SUMIFS('Операции'!$F$5:$F$204,'Операции'!$A$5:$A$204,$A19,'Операции'!$B$5:$B$204,"Платёж",'Операции'!$D$5:$D$204,"Обязательный",'Операции'!$F$5:$F$204,"&gt;0")</x:f>
        <x:v>0</x:v>
      </x:c>
      <x:c r="E19" s="23" t="n">
        <x:f>SUMIFS('Операции'!$F$5:$F$204,'Операции'!$A$5:$A$204,$A19,'Операции'!$B$5:$B$204,"Платёж",'Операции'!$D$5:$D$204,"Гибкий",'Операции'!$F$5:$F$204,"&gt;0")</x:f>
        <x:v>0</x:v>
      </x:c>
      <x:c r="F19" s="23" t="n">
        <x:f>B19+C19-D19-E19</x:f>
        <x:v>0</x:v>
      </x:c>
      <x:c r="G19" s="23" t="n">
        <x:f>G18+F19</x:f>
        <x:v>70000</x:v>
      </x:c>
      <x:c r="H19" s="23" t="n">
        <x:f>G19-$H$4</x:f>
        <x:v>20000</x:v>
      </x:c>
      <x:c r="I19" s="24" t="str">
        <x:f>IF(G19&lt;0,"Разрыв",IF(G19&lt;$H$4,"Ниже резерва","Норма"))</x:f>
        <x:v>Норма</x:v>
      </x:c>
    </x:row>
    <x:row r="20" ht="23" customHeight="1">
      <x:c r="A20" s="22" t="n">
        <x:f>A19+1</x:f>
        <x:v>46302</x:v>
      </x:c>
      <x:c r="B20" s="23" t="n">
        <x:f>SUMIFS('Операции'!$F$5:$F$204,'Операции'!$A$5:$A$204,$A20,'Операции'!$B$5:$B$204,"Поступление",'Операции'!$C$5:$C$204,"Подтверждено",'Операции'!$F$5:$F$204,"&gt;0")</x:f>
        <x:v>0</x:v>
      </x:c>
      <x:c r="C20" s="23" t="n">
        <x:f>SUMIFS('Операции'!$F$5:$F$204,'Операции'!$A$5:$A$204,$A20,'Операции'!$B$5:$B$204,"Поступление",'Операции'!$C$5:$C$204,"Прогноз",'Операции'!$F$5:$F$204,"&gt;0")</x:f>
        <x:v>0</x:v>
      </x:c>
      <x:c r="D20" s="23" t="n">
        <x:f>SUMIFS('Операции'!$F$5:$F$204,'Операции'!$A$5:$A$204,$A20,'Операции'!$B$5:$B$204,"Платёж",'Операции'!$D$5:$D$204,"Обязательный",'Операции'!$F$5:$F$204,"&gt;0")</x:f>
        <x:v>0</x:v>
      </x:c>
      <x:c r="E20" s="23" t="n">
        <x:f>SUMIFS('Операции'!$F$5:$F$204,'Операции'!$A$5:$A$204,$A20,'Операции'!$B$5:$B$204,"Платёж",'Операции'!$D$5:$D$204,"Гибкий",'Операции'!$F$5:$F$204,"&gt;0")</x:f>
        <x:v>0</x:v>
      </x:c>
      <x:c r="F20" s="23" t="n">
        <x:f>B20+C20-D20-E20</x:f>
        <x:v>0</x:v>
      </x:c>
      <x:c r="G20" s="23" t="n">
        <x:f>G19+F20</x:f>
        <x:v>70000</x:v>
      </x:c>
      <x:c r="H20" s="23" t="n">
        <x:f>G20-$H$4</x:f>
        <x:v>20000</x:v>
      </x:c>
      <x:c r="I20" s="24" t="str">
        <x:f>IF(G20&lt;0,"Разрыв",IF(G20&lt;$H$4,"Ниже резерва","Норма"))</x:f>
        <x:v>Норма</x:v>
      </x:c>
    </x:row>
    <x:row r="21" ht="23" customHeight="1">
      <x:c r="A21" s="22" t="n">
        <x:f>A20+1</x:f>
        <x:v>46303</x:v>
      </x:c>
      <x:c r="B21" s="23" t="n">
        <x:f>SUMIFS('Операции'!$F$5:$F$204,'Операции'!$A$5:$A$204,$A21,'Операции'!$B$5:$B$204,"Поступление",'Операции'!$C$5:$C$204,"Подтверждено",'Операции'!$F$5:$F$204,"&gt;0")</x:f>
        <x:v>0</x:v>
      </x:c>
      <x:c r="C21" s="23" t="n">
        <x:f>SUMIFS('Операции'!$F$5:$F$204,'Операции'!$A$5:$A$204,$A21,'Операции'!$B$5:$B$204,"Поступление",'Операции'!$C$5:$C$204,"Прогноз",'Операции'!$F$5:$F$204,"&gt;0")</x:f>
        <x:v>0</x:v>
      </x:c>
      <x:c r="D21" s="23" t="n">
        <x:f>SUMIFS('Операции'!$F$5:$F$204,'Операции'!$A$5:$A$204,$A21,'Операции'!$B$5:$B$204,"Платёж",'Операции'!$D$5:$D$204,"Обязательный",'Операции'!$F$5:$F$204,"&gt;0")</x:f>
        <x:v>0</x:v>
      </x:c>
      <x:c r="E21" s="23" t="n">
        <x:f>SUMIFS('Операции'!$F$5:$F$204,'Операции'!$A$5:$A$204,$A21,'Операции'!$B$5:$B$204,"Платёж",'Операции'!$D$5:$D$204,"Гибкий",'Операции'!$F$5:$F$204,"&gt;0")</x:f>
        <x:v>0</x:v>
      </x:c>
      <x:c r="F21" s="23" t="n">
        <x:f>B21+C21-D21-E21</x:f>
        <x:v>0</x:v>
      </x:c>
      <x:c r="G21" s="23" t="n">
        <x:f>G20+F21</x:f>
        <x:v>70000</x:v>
      </x:c>
      <x:c r="H21" s="23" t="n">
        <x:f>G21-$H$4</x:f>
        <x:v>20000</x:v>
      </x:c>
      <x:c r="I21" s="24" t="str">
        <x:f>IF(G21&lt;0,"Разрыв",IF(G21&lt;$H$4,"Ниже резерва","Норма"))</x:f>
        <x:v>Норма</x:v>
      </x:c>
    </x:row>
    <x:row r="22" ht="23" customHeight="1">
      <x:c r="A22" s="22" t="n">
        <x:f>A21+1</x:f>
        <x:v>46304</x:v>
      </x:c>
      <x:c r="B22" s="23" t="n">
        <x:f>SUMIFS('Операции'!$F$5:$F$204,'Операции'!$A$5:$A$204,$A22,'Операции'!$B$5:$B$204,"Поступление",'Операции'!$C$5:$C$204,"Подтверждено",'Операции'!$F$5:$F$204,"&gt;0")</x:f>
        <x:v>0</x:v>
      </x:c>
      <x:c r="C22" s="23" t="n">
        <x:f>SUMIFS('Операции'!$F$5:$F$204,'Операции'!$A$5:$A$204,$A22,'Операции'!$B$5:$B$204,"Поступление",'Операции'!$C$5:$C$204,"Прогноз",'Операции'!$F$5:$F$204,"&gt;0")</x:f>
        <x:v>0</x:v>
      </x:c>
      <x:c r="D22" s="23" t="n">
        <x:f>SUMIFS('Операции'!$F$5:$F$204,'Операции'!$A$5:$A$204,$A22,'Операции'!$B$5:$B$204,"Платёж",'Операции'!$D$5:$D$204,"Обязательный",'Операции'!$F$5:$F$204,"&gt;0")</x:f>
        <x:v>0</x:v>
      </x:c>
      <x:c r="E22" s="23" t="n">
        <x:f>SUMIFS('Операции'!$F$5:$F$204,'Операции'!$A$5:$A$204,$A22,'Операции'!$B$5:$B$204,"Платёж",'Операции'!$D$5:$D$204,"Гибкий",'Операции'!$F$5:$F$204,"&gt;0")</x:f>
        <x:v>0</x:v>
      </x:c>
      <x:c r="F22" s="23" t="n">
        <x:f>B22+C22-D22-E22</x:f>
        <x:v>0</x:v>
      </x:c>
      <x:c r="G22" s="23" t="n">
        <x:f>G21+F22</x:f>
        <x:v>70000</x:v>
      </x:c>
      <x:c r="H22" s="23" t="n">
        <x:f>G22-$H$4</x:f>
        <x:v>20000</x:v>
      </x:c>
      <x:c r="I22" s="24" t="str">
        <x:f>IF(G22&lt;0,"Разрыв",IF(G22&lt;$H$4,"Ниже резерва","Норма"))</x:f>
        <x:v>Норма</x:v>
      </x:c>
    </x:row>
    <x:row r="23" ht="23" customHeight="1">
      <x:c r="A23" s="22" t="n">
        <x:f>A22+1</x:f>
        <x:v>46305</x:v>
      </x:c>
      <x:c r="B23" s="23" t="n">
        <x:f>SUMIFS('Операции'!$F$5:$F$204,'Операции'!$A$5:$A$204,$A23,'Операции'!$B$5:$B$204,"Поступление",'Операции'!$C$5:$C$204,"Подтверждено",'Операции'!$F$5:$F$204,"&gt;0")</x:f>
        <x:v>0</x:v>
      </x:c>
      <x:c r="C23" s="23" t="n">
        <x:f>SUMIFS('Операции'!$F$5:$F$204,'Операции'!$A$5:$A$204,$A23,'Операции'!$B$5:$B$204,"Поступление",'Операции'!$C$5:$C$204,"Прогноз",'Операции'!$F$5:$F$204,"&gt;0")</x:f>
        <x:v>0</x:v>
      </x:c>
      <x:c r="D23" s="23" t="n">
        <x:f>SUMIFS('Операции'!$F$5:$F$204,'Операции'!$A$5:$A$204,$A23,'Операции'!$B$5:$B$204,"Платёж",'Операции'!$D$5:$D$204,"Обязательный",'Операции'!$F$5:$F$204,"&gt;0")</x:f>
        <x:v>0</x:v>
      </x:c>
      <x:c r="E23" s="23" t="n">
        <x:f>SUMIFS('Операции'!$F$5:$F$204,'Операции'!$A$5:$A$204,$A23,'Операции'!$B$5:$B$204,"Платёж",'Операции'!$D$5:$D$204,"Гибкий",'Операции'!$F$5:$F$204,"&gt;0")</x:f>
        <x:v>0</x:v>
      </x:c>
      <x:c r="F23" s="23" t="n">
        <x:f>B23+C23-D23-E23</x:f>
        <x:v>0</x:v>
      </x:c>
      <x:c r="G23" s="23" t="n">
        <x:f>G22+F23</x:f>
        <x:v>70000</x:v>
      </x:c>
      <x:c r="H23" s="23" t="n">
        <x:f>G23-$H$4</x:f>
        <x:v>20000</x:v>
      </x:c>
      <x:c r="I23" s="24" t="str">
        <x:f>IF(G23&lt;0,"Разрыв",IF(G23&lt;$H$4,"Ниже резерва","Норма"))</x:f>
        <x:v>Норма</x:v>
      </x:c>
    </x:row>
    <x:row r="24" ht="23" customHeight="1">
      <x:c r="A24" s="22" t="n">
        <x:f>A23+1</x:f>
        <x:v>46306</x:v>
      </x:c>
      <x:c r="B24" s="23" t="n">
        <x:f>SUMIFS('Операции'!$F$5:$F$204,'Операции'!$A$5:$A$204,$A24,'Операции'!$B$5:$B$204,"Поступление",'Операции'!$C$5:$C$204,"Подтверждено",'Операции'!$F$5:$F$204,"&gt;0")</x:f>
        <x:v>0</x:v>
      </x:c>
      <x:c r="C24" s="23" t="n">
        <x:f>SUMIFS('Операции'!$F$5:$F$204,'Операции'!$A$5:$A$204,$A24,'Операции'!$B$5:$B$204,"Поступление",'Операции'!$C$5:$C$204,"Прогноз",'Операции'!$F$5:$F$204,"&gt;0")</x:f>
        <x:v>0</x:v>
      </x:c>
      <x:c r="D24" s="23" t="n">
        <x:f>SUMIFS('Операции'!$F$5:$F$204,'Операции'!$A$5:$A$204,$A24,'Операции'!$B$5:$B$204,"Платёж",'Операции'!$D$5:$D$204,"Обязательный",'Операции'!$F$5:$F$204,"&gt;0")</x:f>
        <x:v>0</x:v>
      </x:c>
      <x:c r="E24" s="23" t="n">
        <x:f>SUMIFS('Операции'!$F$5:$F$204,'Операции'!$A$5:$A$204,$A24,'Операции'!$B$5:$B$204,"Платёж",'Операции'!$D$5:$D$204,"Гибкий",'Операции'!$F$5:$F$204,"&gt;0")</x:f>
        <x:v>0</x:v>
      </x:c>
      <x:c r="F24" s="23" t="n">
        <x:f>B24+C24-D24-E24</x:f>
        <x:v>0</x:v>
      </x:c>
      <x:c r="G24" s="23" t="n">
        <x:f>G23+F24</x:f>
        <x:v>70000</x:v>
      </x:c>
      <x:c r="H24" s="23" t="n">
        <x:f>G24-$H$4</x:f>
        <x:v>20000</x:v>
      </x:c>
      <x:c r="I24" s="24" t="str">
        <x:f>IF(G24&lt;0,"Разрыв",IF(G24&lt;$H$4,"Ниже резерва","Норма"))</x:f>
        <x:v>Норма</x:v>
      </x:c>
    </x:row>
    <x:row r="25" ht="23" customHeight="1">
      <x:c r="A25" s="22" t="n">
        <x:f>A24+1</x:f>
        <x:v>46307</x:v>
      </x:c>
      <x:c r="B25" s="23" t="n">
        <x:f>SUMIFS('Операции'!$F$5:$F$204,'Операции'!$A$5:$A$204,$A25,'Операции'!$B$5:$B$204,"Поступление",'Операции'!$C$5:$C$204,"Подтверждено",'Операции'!$F$5:$F$204,"&gt;0")</x:f>
        <x:v>0</x:v>
      </x:c>
      <x:c r="C25" s="23" t="n">
        <x:f>SUMIFS('Операции'!$F$5:$F$204,'Операции'!$A$5:$A$204,$A25,'Операции'!$B$5:$B$204,"Поступление",'Операции'!$C$5:$C$204,"Прогноз",'Операции'!$F$5:$F$204,"&gt;0")</x:f>
        <x:v>0</x:v>
      </x:c>
      <x:c r="D25" s="23" t="n">
        <x:f>SUMIFS('Операции'!$F$5:$F$204,'Операции'!$A$5:$A$204,$A25,'Операции'!$B$5:$B$204,"Платёж",'Операции'!$D$5:$D$204,"Обязательный",'Операции'!$F$5:$F$204,"&gt;0")</x:f>
        <x:v>0</x:v>
      </x:c>
      <x:c r="E25" s="23" t="n">
        <x:f>SUMIFS('Операции'!$F$5:$F$204,'Операции'!$A$5:$A$204,$A25,'Операции'!$B$5:$B$204,"Платёж",'Операции'!$D$5:$D$204,"Гибкий",'Операции'!$F$5:$F$204,"&gt;0")</x:f>
        <x:v>0</x:v>
      </x:c>
      <x:c r="F25" s="23" t="n">
        <x:f>B25+C25-D25-E25</x:f>
        <x:v>0</x:v>
      </x:c>
      <x:c r="G25" s="23" t="n">
        <x:f>G24+F25</x:f>
        <x:v>70000</x:v>
      </x:c>
      <x:c r="H25" s="23" t="n">
        <x:f>G25-$H$4</x:f>
        <x:v>20000</x:v>
      </x:c>
      <x:c r="I25" s="24" t="str">
        <x:f>IF(G25&lt;0,"Разрыв",IF(G25&lt;$H$4,"Ниже резерва","Норма"))</x:f>
        <x:v>Норма</x:v>
      </x:c>
    </x:row>
    <x:row r="26" ht="23" customHeight="1">
      <x:c r="A26" s="22" t="n">
        <x:f>A25+1</x:f>
        <x:v>46308</x:v>
      </x:c>
      <x:c r="B26" s="23" t="n">
        <x:f>SUMIFS('Операции'!$F$5:$F$204,'Операции'!$A$5:$A$204,$A26,'Операции'!$B$5:$B$204,"Поступление",'Операции'!$C$5:$C$204,"Подтверждено",'Операции'!$F$5:$F$204,"&gt;0")</x:f>
        <x:v>0</x:v>
      </x:c>
      <x:c r="C26" s="23" t="n">
        <x:f>SUMIFS('Операции'!$F$5:$F$204,'Операции'!$A$5:$A$204,$A26,'Операции'!$B$5:$B$204,"Поступление",'Операции'!$C$5:$C$204,"Прогноз",'Операции'!$F$5:$F$204,"&gt;0")</x:f>
        <x:v>0</x:v>
      </x:c>
      <x:c r="D26" s="23" t="n">
        <x:f>SUMIFS('Операции'!$F$5:$F$204,'Операции'!$A$5:$A$204,$A26,'Операции'!$B$5:$B$204,"Платёж",'Операции'!$D$5:$D$204,"Обязательный",'Операции'!$F$5:$F$204,"&gt;0")</x:f>
        <x:v>0</x:v>
      </x:c>
      <x:c r="E26" s="23" t="n">
        <x:f>SUMIFS('Операции'!$F$5:$F$204,'Операции'!$A$5:$A$204,$A26,'Операции'!$B$5:$B$204,"Платёж",'Операции'!$D$5:$D$204,"Гибкий",'Операции'!$F$5:$F$204,"&gt;0")</x:f>
        <x:v>0</x:v>
      </x:c>
      <x:c r="F26" s="23" t="n">
        <x:f>B26+C26-D26-E26</x:f>
        <x:v>0</x:v>
      </x:c>
      <x:c r="G26" s="23" t="n">
        <x:f>G25+F26</x:f>
        <x:v>70000</x:v>
      </x:c>
      <x:c r="H26" s="23" t="n">
        <x:f>G26-$H$4</x:f>
        <x:v>20000</x:v>
      </x:c>
      <x:c r="I26" s="24" t="str">
        <x:f>IF(G26&lt;0,"Разрыв",IF(G26&lt;$H$4,"Ниже резерва","Норма"))</x:f>
        <x:v>Норма</x:v>
      </x:c>
    </x:row>
    <x:row r="27" ht="23" customHeight="1">
      <x:c r="A27" s="22" t="n">
        <x:f>A26+1</x:f>
        <x:v>46309</x:v>
      </x:c>
      <x:c r="B27" s="23" t="n">
        <x:f>SUMIFS('Операции'!$F$5:$F$204,'Операции'!$A$5:$A$204,$A27,'Операции'!$B$5:$B$204,"Поступление",'Операции'!$C$5:$C$204,"Подтверждено",'Операции'!$F$5:$F$204,"&gt;0")</x:f>
        <x:v>0</x:v>
      </x:c>
      <x:c r="C27" s="23" t="n">
        <x:f>SUMIFS('Операции'!$F$5:$F$204,'Операции'!$A$5:$A$204,$A27,'Операции'!$B$5:$B$204,"Поступление",'Операции'!$C$5:$C$204,"Прогноз",'Операции'!$F$5:$F$204,"&gt;0")</x:f>
        <x:v>0</x:v>
      </x:c>
      <x:c r="D27" s="23" t="n">
        <x:f>SUMIFS('Операции'!$F$5:$F$204,'Операции'!$A$5:$A$204,$A27,'Операции'!$B$5:$B$204,"Платёж",'Операции'!$D$5:$D$204,"Обязательный",'Операции'!$F$5:$F$204,"&gt;0")</x:f>
        <x:v>0</x:v>
      </x:c>
      <x:c r="E27" s="23" t="n">
        <x:f>SUMIFS('Операции'!$F$5:$F$204,'Операции'!$A$5:$A$204,$A27,'Операции'!$B$5:$B$204,"Платёж",'Операции'!$D$5:$D$204,"Гибкий",'Операции'!$F$5:$F$204,"&gt;0")</x:f>
        <x:v>0</x:v>
      </x:c>
      <x:c r="F27" s="23" t="n">
        <x:f>B27+C27-D27-E27</x:f>
        <x:v>0</x:v>
      </x:c>
      <x:c r="G27" s="23" t="n">
        <x:f>G26+F27</x:f>
        <x:v>70000</x:v>
      </x:c>
      <x:c r="H27" s="23" t="n">
        <x:f>G27-$H$4</x:f>
        <x:v>20000</x:v>
      </x:c>
      <x:c r="I27" s="24" t="str">
        <x:f>IF(G27&lt;0,"Разрыв",IF(G27&lt;$H$4,"Ниже резерва","Норма"))</x:f>
        <x:v>Норма</x:v>
      </x:c>
    </x:row>
    <x:row r="28" ht="23" customHeight="1">
      <x:c r="A28" s="22" t="n">
        <x:f>A27+1</x:f>
        <x:v>46310</x:v>
      </x:c>
      <x:c r="B28" s="23" t="n">
        <x:f>SUMIFS('Операции'!$F$5:$F$204,'Операции'!$A$5:$A$204,$A28,'Операции'!$B$5:$B$204,"Поступление",'Операции'!$C$5:$C$204,"Подтверждено",'Операции'!$F$5:$F$204,"&gt;0")</x:f>
        <x:v>0</x:v>
      </x:c>
      <x:c r="C28" s="23" t="n">
        <x:f>SUMIFS('Операции'!$F$5:$F$204,'Операции'!$A$5:$A$204,$A28,'Операции'!$B$5:$B$204,"Поступление",'Операции'!$C$5:$C$204,"Прогноз",'Операции'!$F$5:$F$204,"&gt;0")</x:f>
        <x:v>0</x:v>
      </x:c>
      <x:c r="D28" s="23" t="n">
        <x:f>SUMIFS('Операции'!$F$5:$F$204,'Операции'!$A$5:$A$204,$A28,'Операции'!$B$5:$B$204,"Платёж",'Операции'!$D$5:$D$204,"Обязательный",'Операции'!$F$5:$F$204,"&gt;0")</x:f>
        <x:v>0</x:v>
      </x:c>
      <x:c r="E28" s="23" t="n">
        <x:f>SUMIFS('Операции'!$F$5:$F$204,'Операции'!$A$5:$A$204,$A28,'Операции'!$B$5:$B$204,"Платёж",'Операции'!$D$5:$D$204,"Гибкий",'Операции'!$F$5:$F$204,"&gt;0")</x:f>
        <x:v>0</x:v>
      </x:c>
      <x:c r="F28" s="23" t="n">
        <x:f>B28+C28-D28-E28</x:f>
        <x:v>0</x:v>
      </x:c>
      <x:c r="G28" s="23" t="n">
        <x:f>G27+F28</x:f>
        <x:v>70000</x:v>
      </x:c>
      <x:c r="H28" s="23" t="n">
        <x:f>G28-$H$4</x:f>
        <x:v>20000</x:v>
      </x:c>
      <x:c r="I28" s="24" t="str">
        <x:f>IF(G28&lt;0,"Разрыв",IF(G28&lt;$H$4,"Ниже резерва","Норма"))</x:f>
        <x:v>Норма</x:v>
      </x:c>
    </x:row>
    <x:row r="29" ht="23" customHeight="1">
      <x:c r="A29" s="22" t="n">
        <x:f>A28+1</x:f>
        <x:v>46311</x:v>
      </x:c>
      <x:c r="B29" s="23" t="n">
        <x:f>SUMIFS('Операции'!$F$5:$F$204,'Операции'!$A$5:$A$204,$A29,'Операции'!$B$5:$B$204,"Поступление",'Операции'!$C$5:$C$204,"Подтверждено",'Операции'!$F$5:$F$204,"&gt;0")</x:f>
        <x:v>0</x:v>
      </x:c>
      <x:c r="C29" s="23" t="n">
        <x:f>SUMIFS('Операции'!$F$5:$F$204,'Операции'!$A$5:$A$204,$A29,'Операции'!$B$5:$B$204,"Поступление",'Операции'!$C$5:$C$204,"Прогноз",'Операции'!$F$5:$F$204,"&gt;0")</x:f>
        <x:v>0</x:v>
      </x:c>
      <x:c r="D29" s="23" t="n">
        <x:f>SUMIFS('Операции'!$F$5:$F$204,'Операции'!$A$5:$A$204,$A29,'Операции'!$B$5:$B$204,"Платёж",'Операции'!$D$5:$D$204,"Обязательный",'Операции'!$F$5:$F$204,"&gt;0")</x:f>
        <x:v>0</x:v>
      </x:c>
      <x:c r="E29" s="23" t="n">
        <x:f>SUMIFS('Операции'!$F$5:$F$204,'Операции'!$A$5:$A$204,$A29,'Операции'!$B$5:$B$204,"Платёж",'Операции'!$D$5:$D$204,"Гибкий",'Операции'!$F$5:$F$204,"&gt;0")</x:f>
        <x:v>0</x:v>
      </x:c>
      <x:c r="F29" s="23" t="n">
        <x:f>B29+C29-D29-E29</x:f>
        <x:v>0</x:v>
      </x:c>
      <x:c r="G29" s="23" t="n">
        <x:f>G28+F29</x:f>
        <x:v>70000</x:v>
      </x:c>
      <x:c r="H29" s="23" t="n">
        <x:f>G29-$H$4</x:f>
        <x:v>20000</x:v>
      </x:c>
      <x:c r="I29" s="24" t="str">
        <x:f>IF(G29&lt;0,"Разрыв",IF(G29&lt;$H$4,"Ниже резерва","Норма"))</x:f>
        <x:v>Норма</x:v>
      </x:c>
    </x:row>
    <x:row r="30" ht="23" customHeight="1">
      <x:c r="A30" s="22" t="n">
        <x:f>A29+1</x:f>
        <x:v>46312</x:v>
      </x:c>
      <x:c r="B30" s="23" t="n">
        <x:f>SUMIFS('Операции'!$F$5:$F$204,'Операции'!$A$5:$A$204,$A30,'Операции'!$B$5:$B$204,"Поступление",'Операции'!$C$5:$C$204,"Подтверждено",'Операции'!$F$5:$F$204,"&gt;0")</x:f>
        <x:v>0</x:v>
      </x:c>
      <x:c r="C30" s="23" t="n">
        <x:f>SUMIFS('Операции'!$F$5:$F$204,'Операции'!$A$5:$A$204,$A30,'Операции'!$B$5:$B$204,"Поступление",'Операции'!$C$5:$C$204,"Прогноз",'Операции'!$F$5:$F$204,"&gt;0")</x:f>
        <x:v>0</x:v>
      </x:c>
      <x:c r="D30" s="23" t="n">
        <x:f>SUMIFS('Операции'!$F$5:$F$204,'Операции'!$A$5:$A$204,$A30,'Операции'!$B$5:$B$204,"Платёж",'Операции'!$D$5:$D$204,"Обязательный",'Операции'!$F$5:$F$204,"&gt;0")</x:f>
        <x:v>0</x:v>
      </x:c>
      <x:c r="E30" s="23" t="n">
        <x:f>SUMIFS('Операции'!$F$5:$F$204,'Операции'!$A$5:$A$204,$A30,'Операции'!$B$5:$B$204,"Платёж",'Операции'!$D$5:$D$204,"Гибкий",'Операции'!$F$5:$F$204,"&gt;0")</x:f>
        <x:v>0</x:v>
      </x:c>
      <x:c r="F30" s="23" t="n">
        <x:f>B30+C30-D30-E30</x:f>
        <x:v>0</x:v>
      </x:c>
      <x:c r="G30" s="23" t="n">
        <x:f>G29+F30</x:f>
        <x:v>70000</x:v>
      </x:c>
      <x:c r="H30" s="23" t="n">
        <x:f>G30-$H$4</x:f>
        <x:v>20000</x:v>
      </x:c>
      <x:c r="I30" s="24" t="str">
        <x:f>IF(G30&lt;0,"Разрыв",IF(G30&lt;$H$4,"Ниже резерва","Норма"))</x:f>
        <x:v>Норма</x:v>
      </x:c>
    </x:row>
    <x:row r="31" ht="23" customHeight="1">
      <x:c r="A31" s="22" t="n">
        <x:f>A30+1</x:f>
        <x:v>46313</x:v>
      </x:c>
      <x:c r="B31" s="23" t="n">
        <x:f>SUMIFS('Операции'!$F$5:$F$204,'Операции'!$A$5:$A$204,$A31,'Операции'!$B$5:$B$204,"Поступление",'Операции'!$C$5:$C$204,"Подтверждено",'Операции'!$F$5:$F$204,"&gt;0")</x:f>
        <x:v>0</x:v>
      </x:c>
      <x:c r="C31" s="23" t="n">
        <x:f>SUMIFS('Операции'!$F$5:$F$204,'Операции'!$A$5:$A$204,$A31,'Операции'!$B$5:$B$204,"Поступление",'Операции'!$C$5:$C$204,"Прогноз",'Операции'!$F$5:$F$204,"&gt;0")</x:f>
        <x:v>0</x:v>
      </x:c>
      <x:c r="D31" s="23" t="n">
        <x:f>SUMIFS('Операции'!$F$5:$F$204,'Операции'!$A$5:$A$204,$A31,'Операции'!$B$5:$B$204,"Платёж",'Операции'!$D$5:$D$204,"Обязательный",'Операции'!$F$5:$F$204,"&gt;0")</x:f>
        <x:v>0</x:v>
      </x:c>
      <x:c r="E31" s="23" t="n">
        <x:f>SUMIFS('Операции'!$F$5:$F$204,'Операции'!$A$5:$A$204,$A31,'Операции'!$B$5:$B$204,"Платёж",'Операции'!$D$5:$D$204,"Гибкий",'Операции'!$F$5:$F$204,"&gt;0")</x:f>
        <x:v>0</x:v>
      </x:c>
      <x:c r="F31" s="23" t="n">
        <x:f>B31+C31-D31-E31</x:f>
        <x:v>0</x:v>
      </x:c>
      <x:c r="G31" s="23" t="n">
        <x:f>G30+F31</x:f>
        <x:v>70000</x:v>
      </x:c>
      <x:c r="H31" s="23" t="n">
        <x:f>G31-$H$4</x:f>
        <x:v>20000</x:v>
      </x:c>
      <x:c r="I31" s="24" t="str">
        <x:f>IF(G31&lt;0,"Разрыв",IF(G31&lt;$H$4,"Ниже резерва","Норма"))</x:f>
        <x:v>Норма</x:v>
      </x:c>
    </x:row>
    <x:row r="32" ht="23" customHeight="1">
      <x:c r="A32" s="22" t="n">
        <x:f>A31+1</x:f>
        <x:v>46314</x:v>
      </x:c>
      <x:c r="B32" s="23" t="n">
        <x:f>SUMIFS('Операции'!$F$5:$F$204,'Операции'!$A$5:$A$204,$A32,'Операции'!$B$5:$B$204,"Поступление",'Операции'!$C$5:$C$204,"Подтверждено",'Операции'!$F$5:$F$204,"&gt;0")</x:f>
        <x:v>0</x:v>
      </x:c>
      <x:c r="C32" s="23" t="n">
        <x:f>SUMIFS('Операции'!$F$5:$F$204,'Операции'!$A$5:$A$204,$A32,'Операции'!$B$5:$B$204,"Поступление",'Операции'!$C$5:$C$204,"Прогноз",'Операции'!$F$5:$F$204,"&gt;0")</x:f>
        <x:v>0</x:v>
      </x:c>
      <x:c r="D32" s="23" t="n">
        <x:f>SUMIFS('Операции'!$F$5:$F$204,'Операции'!$A$5:$A$204,$A32,'Операции'!$B$5:$B$204,"Платёж",'Операции'!$D$5:$D$204,"Обязательный",'Операции'!$F$5:$F$204,"&gt;0")</x:f>
        <x:v>0</x:v>
      </x:c>
      <x:c r="E32" s="23" t="n">
        <x:f>SUMIFS('Операции'!$F$5:$F$204,'Операции'!$A$5:$A$204,$A32,'Операции'!$B$5:$B$204,"Платёж",'Операции'!$D$5:$D$204,"Гибкий",'Операции'!$F$5:$F$204,"&gt;0")</x:f>
        <x:v>0</x:v>
      </x:c>
      <x:c r="F32" s="23" t="n">
        <x:f>B32+C32-D32-E32</x:f>
        <x:v>0</x:v>
      </x:c>
      <x:c r="G32" s="23" t="n">
        <x:f>G31+F32</x:f>
        <x:v>70000</x:v>
      </x:c>
      <x:c r="H32" s="23" t="n">
        <x:f>G32-$H$4</x:f>
        <x:v>20000</x:v>
      </x:c>
      <x:c r="I32" s="24" t="str">
        <x:f>IF(G32&lt;0,"Разрыв",IF(G32&lt;$H$4,"Ниже резерва","Норма"))</x:f>
        <x:v>Норма</x:v>
      </x:c>
    </x:row>
    <x:row r="33" ht="23" customHeight="1">
      <x:c r="A33" s="22" t="n">
        <x:f>A32+1</x:f>
        <x:v>46315</x:v>
      </x:c>
      <x:c r="B33" s="23" t="n">
        <x:f>SUMIFS('Операции'!$F$5:$F$204,'Операции'!$A$5:$A$204,$A33,'Операции'!$B$5:$B$204,"Поступление",'Операции'!$C$5:$C$204,"Подтверждено",'Операции'!$F$5:$F$204,"&gt;0")</x:f>
        <x:v>0</x:v>
      </x:c>
      <x:c r="C33" s="23" t="n">
        <x:f>SUMIFS('Операции'!$F$5:$F$204,'Операции'!$A$5:$A$204,$A33,'Операции'!$B$5:$B$204,"Поступление",'Операции'!$C$5:$C$204,"Прогноз",'Операции'!$F$5:$F$204,"&gt;0")</x:f>
        <x:v>0</x:v>
      </x:c>
      <x:c r="D33" s="23" t="n">
        <x:f>SUMIFS('Операции'!$F$5:$F$204,'Операции'!$A$5:$A$204,$A33,'Операции'!$B$5:$B$204,"Платёж",'Операции'!$D$5:$D$204,"Обязательный",'Операции'!$F$5:$F$204,"&gt;0")</x:f>
        <x:v>0</x:v>
      </x:c>
      <x:c r="E33" s="23" t="n">
        <x:f>SUMIFS('Операции'!$F$5:$F$204,'Операции'!$A$5:$A$204,$A33,'Операции'!$B$5:$B$204,"Платёж",'Операции'!$D$5:$D$204,"Гибкий",'Операции'!$F$5:$F$204,"&gt;0")</x:f>
        <x:v>0</x:v>
      </x:c>
      <x:c r="F33" s="23" t="n">
        <x:f>B33+C33-D33-E33</x:f>
        <x:v>0</x:v>
      </x:c>
      <x:c r="G33" s="23" t="n">
        <x:f>G32+F33</x:f>
        <x:v>70000</x:v>
      </x:c>
      <x:c r="H33" s="23" t="n">
        <x:f>G33-$H$4</x:f>
        <x:v>20000</x:v>
      </x:c>
      <x:c r="I33" s="24" t="str">
        <x:f>IF(G33&lt;0,"Разрыв",IF(G33&lt;$H$4,"Ниже резерва","Норма"))</x:f>
        <x:v>Норма</x:v>
      </x:c>
    </x:row>
    <x:row r="34" ht="23" customHeight="1">
      <x:c r="A34" s="22" t="n">
        <x:f>A33+1</x:f>
        <x:v>46316</x:v>
      </x:c>
      <x:c r="B34" s="23" t="n">
        <x:f>SUMIFS('Операции'!$F$5:$F$204,'Операции'!$A$5:$A$204,$A34,'Операции'!$B$5:$B$204,"Поступление",'Операции'!$C$5:$C$204,"Подтверждено",'Операции'!$F$5:$F$204,"&gt;0")</x:f>
        <x:v>0</x:v>
      </x:c>
      <x:c r="C34" s="23" t="n">
        <x:f>SUMIFS('Операции'!$F$5:$F$204,'Операции'!$A$5:$A$204,$A34,'Операции'!$B$5:$B$204,"Поступление",'Операции'!$C$5:$C$204,"Прогноз",'Операции'!$F$5:$F$204,"&gt;0")</x:f>
        <x:v>0</x:v>
      </x:c>
      <x:c r="D34" s="23" t="n">
        <x:f>SUMIFS('Операции'!$F$5:$F$204,'Операции'!$A$5:$A$204,$A34,'Операции'!$B$5:$B$204,"Платёж",'Операции'!$D$5:$D$204,"Обязательный",'Операции'!$F$5:$F$204,"&gt;0")</x:f>
        <x:v>0</x:v>
      </x:c>
      <x:c r="E34" s="23" t="n">
        <x:f>SUMIFS('Операции'!$F$5:$F$204,'Операции'!$A$5:$A$204,$A34,'Операции'!$B$5:$B$204,"Платёж",'Операции'!$D$5:$D$204,"Гибкий",'Операции'!$F$5:$F$204,"&gt;0")</x:f>
        <x:v>0</x:v>
      </x:c>
      <x:c r="F34" s="23" t="n">
        <x:f>B34+C34-D34-E34</x:f>
        <x:v>0</x:v>
      </x:c>
      <x:c r="G34" s="23" t="n">
        <x:f>G33+F34</x:f>
        <x:v>70000</x:v>
      </x:c>
      <x:c r="H34" s="23" t="n">
        <x:f>G34-$H$4</x:f>
        <x:v>20000</x:v>
      </x:c>
      <x:c r="I34" s="24" t="str">
        <x:f>IF(G34&lt;0,"Разрыв",IF(G34&lt;$H$4,"Ниже резерва","Норма"))</x:f>
        <x:v>Норма</x:v>
      </x:c>
    </x:row>
    <x:row r="35" ht="23" customHeight="1">
      <x:c r="A35" s="22" t="n">
        <x:f>A34+1</x:f>
        <x:v>46317</x:v>
      </x:c>
      <x:c r="B35" s="23" t="n">
        <x:f>SUMIFS('Операции'!$F$5:$F$204,'Операции'!$A$5:$A$204,$A35,'Операции'!$B$5:$B$204,"Поступление",'Операции'!$C$5:$C$204,"Подтверждено",'Операции'!$F$5:$F$204,"&gt;0")</x:f>
        <x:v>0</x:v>
      </x:c>
      <x:c r="C35" s="23" t="n">
        <x:f>SUMIFS('Операции'!$F$5:$F$204,'Операции'!$A$5:$A$204,$A35,'Операции'!$B$5:$B$204,"Поступление",'Операции'!$C$5:$C$204,"Прогноз",'Операции'!$F$5:$F$204,"&gt;0")</x:f>
        <x:v>0</x:v>
      </x:c>
      <x:c r="D35" s="23" t="n">
        <x:f>SUMIFS('Операции'!$F$5:$F$204,'Операции'!$A$5:$A$204,$A35,'Операции'!$B$5:$B$204,"Платёж",'Операции'!$D$5:$D$204,"Обязательный",'Операции'!$F$5:$F$204,"&gt;0")</x:f>
        <x:v>0</x:v>
      </x:c>
      <x:c r="E35" s="23" t="n">
        <x:f>SUMIFS('Операции'!$F$5:$F$204,'Операции'!$A$5:$A$204,$A35,'Операции'!$B$5:$B$204,"Платёж",'Операции'!$D$5:$D$204,"Гибкий",'Операции'!$F$5:$F$204,"&gt;0")</x:f>
        <x:v>0</x:v>
      </x:c>
      <x:c r="F35" s="23" t="n">
        <x:f>B35+C35-D35-E35</x:f>
        <x:v>0</x:v>
      </x:c>
      <x:c r="G35" s="23" t="n">
        <x:f>G34+F35</x:f>
        <x:v>70000</x:v>
      </x:c>
      <x:c r="H35" s="23" t="n">
        <x:f>G35-$H$4</x:f>
        <x:v>20000</x:v>
      </x:c>
      <x:c r="I35" s="24" t="str">
        <x:f>IF(G35&lt;0,"Разрыв",IF(G35&lt;$H$4,"Ниже резерва","Норма"))</x:f>
        <x:v>Норма</x:v>
      </x:c>
    </x:row>
    <x:row r="36" ht="23" customHeight="1">
      <x:c r="A36" s="22" t="n">
        <x:f>A35+1</x:f>
        <x:v>46318</x:v>
      </x:c>
      <x:c r="B36" s="23" t="n">
        <x:f>SUMIFS('Операции'!$F$5:$F$204,'Операции'!$A$5:$A$204,$A36,'Операции'!$B$5:$B$204,"Поступление",'Операции'!$C$5:$C$204,"Подтверждено",'Операции'!$F$5:$F$204,"&gt;0")</x:f>
        <x:v>0</x:v>
      </x:c>
      <x:c r="C36" s="23" t="n">
        <x:f>SUMIFS('Операции'!$F$5:$F$204,'Операции'!$A$5:$A$204,$A36,'Операции'!$B$5:$B$204,"Поступление",'Операции'!$C$5:$C$204,"Прогноз",'Операции'!$F$5:$F$204,"&gt;0")</x:f>
        <x:v>0</x:v>
      </x:c>
      <x:c r="D36" s="23" t="n">
        <x:f>SUMIFS('Операции'!$F$5:$F$204,'Операции'!$A$5:$A$204,$A36,'Операции'!$B$5:$B$204,"Платёж",'Операции'!$D$5:$D$204,"Обязательный",'Операции'!$F$5:$F$204,"&gt;0")</x:f>
        <x:v>0</x:v>
      </x:c>
      <x:c r="E36" s="23" t="n">
        <x:f>SUMIFS('Операции'!$F$5:$F$204,'Операции'!$A$5:$A$204,$A36,'Операции'!$B$5:$B$204,"Платёж",'Операции'!$D$5:$D$204,"Гибкий",'Операции'!$F$5:$F$204,"&gt;0")</x:f>
        <x:v>0</x:v>
      </x:c>
      <x:c r="F36" s="23" t="n">
        <x:f>B36+C36-D36-E36</x:f>
        <x:v>0</x:v>
      </x:c>
      <x:c r="G36" s="23" t="n">
        <x:f>G35+F36</x:f>
        <x:v>70000</x:v>
      </x:c>
      <x:c r="H36" s="23" t="n">
        <x:f>G36-$H$4</x:f>
        <x:v>20000</x:v>
      </x:c>
      <x:c r="I36" s="24" t="str">
        <x:f>IF(G36&lt;0,"Разрыв",IF(G36&lt;$H$4,"Ниже резерва","Норма"))</x:f>
        <x:v>Норма</x:v>
      </x:c>
    </x:row>
    <x:row r="37" ht="23" customHeight="1">
      <x:c r="A37" s="22" t="n">
        <x:f>A36+1</x:f>
        <x:v>46319</x:v>
      </x:c>
      <x:c r="B37" s="23" t="n">
        <x:f>SUMIFS('Операции'!$F$5:$F$204,'Операции'!$A$5:$A$204,$A37,'Операции'!$B$5:$B$204,"Поступление",'Операции'!$C$5:$C$204,"Подтверждено",'Операции'!$F$5:$F$204,"&gt;0")</x:f>
        <x:v>0</x:v>
      </x:c>
      <x:c r="C37" s="23" t="n">
        <x:f>SUMIFS('Операции'!$F$5:$F$204,'Операции'!$A$5:$A$204,$A37,'Операции'!$B$5:$B$204,"Поступление",'Операции'!$C$5:$C$204,"Прогноз",'Операции'!$F$5:$F$204,"&gt;0")</x:f>
        <x:v>0</x:v>
      </x:c>
      <x:c r="D37" s="23" t="n">
        <x:f>SUMIFS('Операции'!$F$5:$F$204,'Операции'!$A$5:$A$204,$A37,'Операции'!$B$5:$B$204,"Платёж",'Операции'!$D$5:$D$204,"Обязательный",'Операции'!$F$5:$F$204,"&gt;0")</x:f>
        <x:v>0</x:v>
      </x:c>
      <x:c r="E37" s="23" t="n">
        <x:f>SUMIFS('Операции'!$F$5:$F$204,'Операции'!$A$5:$A$204,$A37,'Операции'!$B$5:$B$204,"Платёж",'Операции'!$D$5:$D$204,"Гибкий",'Операции'!$F$5:$F$204,"&gt;0")</x:f>
        <x:v>0</x:v>
      </x:c>
      <x:c r="F37" s="23" t="n">
        <x:f>B37+C37-D37-E37</x:f>
        <x:v>0</x:v>
      </x:c>
      <x:c r="G37" s="23" t="n">
        <x:f>G36+F37</x:f>
        <x:v>70000</x:v>
      </x:c>
      <x:c r="H37" s="23" t="n">
        <x:f>G37-$H$4</x:f>
        <x:v>20000</x:v>
      </x:c>
      <x:c r="I37" s="24" t="str">
        <x:f>IF(G37&lt;0,"Разрыв",IF(G37&lt;$H$4,"Ниже резерва","Норма"))</x:f>
        <x:v>Норма</x:v>
      </x:c>
    </x:row>
    <x:row r="38" ht="23" customHeight="1">
      <x:c r="A38" s="22" t="n">
        <x:f>A37+1</x:f>
        <x:v>46320</x:v>
      </x:c>
      <x:c r="B38" s="23" t="n">
        <x:f>SUMIFS('Операции'!$F$5:$F$204,'Операции'!$A$5:$A$204,$A38,'Операции'!$B$5:$B$204,"Поступление",'Операции'!$C$5:$C$204,"Подтверждено",'Операции'!$F$5:$F$204,"&gt;0")</x:f>
        <x:v>0</x:v>
      </x:c>
      <x:c r="C38" s="23" t="n">
        <x:f>SUMIFS('Операции'!$F$5:$F$204,'Операции'!$A$5:$A$204,$A38,'Операции'!$B$5:$B$204,"Поступление",'Операции'!$C$5:$C$204,"Прогноз",'Операции'!$F$5:$F$204,"&gt;0")</x:f>
        <x:v>0</x:v>
      </x:c>
      <x:c r="D38" s="23" t="n">
        <x:f>SUMIFS('Операции'!$F$5:$F$204,'Операции'!$A$5:$A$204,$A38,'Операции'!$B$5:$B$204,"Платёж",'Операции'!$D$5:$D$204,"Обязательный",'Операции'!$F$5:$F$204,"&gt;0")</x:f>
        <x:v>0</x:v>
      </x:c>
      <x:c r="E38" s="23" t="n">
        <x:f>SUMIFS('Операции'!$F$5:$F$204,'Операции'!$A$5:$A$204,$A38,'Операции'!$B$5:$B$204,"Платёж",'Операции'!$D$5:$D$204,"Гибкий",'Операции'!$F$5:$F$204,"&gt;0")</x:f>
        <x:v>0</x:v>
      </x:c>
      <x:c r="F38" s="23" t="n">
        <x:f>B38+C38-D38-E38</x:f>
        <x:v>0</x:v>
      </x:c>
      <x:c r="G38" s="23" t="n">
        <x:f>G37+F38</x:f>
        <x:v>70000</x:v>
      </x:c>
      <x:c r="H38" s="23" t="n">
        <x:f>G38-$H$4</x:f>
        <x:v>20000</x:v>
      </x:c>
      <x:c r="I38" s="24" t="str">
        <x:f>IF(G38&lt;0,"Разрыв",IF(G38&lt;$H$4,"Ниже резерва","Норма"))</x:f>
        <x:v>Норма</x:v>
      </x:c>
    </x:row>
    <x:row r="39" ht="23" customHeight="1">
      <x:c r="A39" s="22" t="n">
        <x:f>A38+1</x:f>
        <x:v>46321</x:v>
      </x:c>
      <x:c r="B39" s="23" t="n">
        <x:f>SUMIFS('Операции'!$F$5:$F$204,'Операции'!$A$5:$A$204,$A39,'Операции'!$B$5:$B$204,"Поступление",'Операции'!$C$5:$C$204,"Подтверждено",'Операции'!$F$5:$F$204,"&gt;0")</x:f>
        <x:v>0</x:v>
      </x:c>
      <x:c r="C39" s="23" t="n">
        <x:f>SUMIFS('Операции'!$F$5:$F$204,'Операции'!$A$5:$A$204,$A39,'Операции'!$B$5:$B$204,"Поступление",'Операции'!$C$5:$C$204,"Прогноз",'Операции'!$F$5:$F$204,"&gt;0")</x:f>
        <x:v>0</x:v>
      </x:c>
      <x:c r="D39" s="23" t="n">
        <x:f>SUMIFS('Операции'!$F$5:$F$204,'Операции'!$A$5:$A$204,$A39,'Операции'!$B$5:$B$204,"Платёж",'Операции'!$D$5:$D$204,"Обязательный",'Операции'!$F$5:$F$204,"&gt;0")</x:f>
        <x:v>0</x:v>
      </x:c>
      <x:c r="E39" s="23" t="n">
        <x:f>SUMIFS('Операции'!$F$5:$F$204,'Операции'!$A$5:$A$204,$A39,'Операции'!$B$5:$B$204,"Платёж",'Операции'!$D$5:$D$204,"Гибкий",'Операции'!$F$5:$F$204,"&gt;0")</x:f>
        <x:v>0</x:v>
      </x:c>
      <x:c r="F39" s="23" t="n">
        <x:f>B39+C39-D39-E39</x:f>
        <x:v>0</x:v>
      </x:c>
      <x:c r="G39" s="23" t="n">
        <x:f>G38+F39</x:f>
        <x:v>70000</x:v>
      </x:c>
      <x:c r="H39" s="23" t="n">
        <x:f>G39-$H$4</x:f>
        <x:v>20000</x:v>
      </x:c>
      <x:c r="I39" s="24" t="str">
        <x:f>IF(G39&lt;0,"Разрыв",IF(G39&lt;$H$4,"Ниже резерва","Норма"))</x:f>
        <x:v>Норма</x:v>
      </x:c>
    </x:row>
    <x:row r="40" ht="23" customHeight="1">
      <x:c r="A40" s="22" t="n">
        <x:f>A39+1</x:f>
        <x:v>46322</x:v>
      </x:c>
      <x:c r="B40" s="23" t="n">
        <x:f>SUMIFS('Операции'!$F$5:$F$204,'Операции'!$A$5:$A$204,$A40,'Операции'!$B$5:$B$204,"Поступление",'Операции'!$C$5:$C$204,"Подтверждено",'Операции'!$F$5:$F$204,"&gt;0")</x:f>
        <x:v>0</x:v>
      </x:c>
      <x:c r="C40" s="23" t="n">
        <x:f>SUMIFS('Операции'!$F$5:$F$204,'Операции'!$A$5:$A$204,$A40,'Операции'!$B$5:$B$204,"Поступление",'Операции'!$C$5:$C$204,"Прогноз",'Операции'!$F$5:$F$204,"&gt;0")</x:f>
        <x:v>0</x:v>
      </x:c>
      <x:c r="D40" s="23" t="n">
        <x:f>SUMIFS('Операции'!$F$5:$F$204,'Операции'!$A$5:$A$204,$A40,'Операции'!$B$5:$B$204,"Платёж",'Операции'!$D$5:$D$204,"Обязательный",'Операции'!$F$5:$F$204,"&gt;0")</x:f>
        <x:v>0</x:v>
      </x:c>
      <x:c r="E40" s="23" t="n">
        <x:f>SUMIFS('Операции'!$F$5:$F$204,'Операции'!$A$5:$A$204,$A40,'Операции'!$B$5:$B$204,"Платёж",'Операции'!$D$5:$D$204,"Гибкий",'Операции'!$F$5:$F$204,"&gt;0")</x:f>
        <x:v>0</x:v>
      </x:c>
      <x:c r="F40" s="23" t="n">
        <x:f>B40+C40-D40-E40</x:f>
        <x:v>0</x:v>
      </x:c>
      <x:c r="G40" s="23" t="n">
        <x:f>G39+F40</x:f>
        <x:v>70000</x:v>
      </x:c>
      <x:c r="H40" s="23" t="n">
        <x:f>G40-$H$4</x:f>
        <x:v>20000</x:v>
      </x:c>
      <x:c r="I40" s="24" t="str">
        <x:f>IF(G40&lt;0,"Разрыв",IF(G40&lt;$H$4,"Ниже резерва","Норма"))</x:f>
        <x:v>Норма</x:v>
      </x:c>
    </x:row>
    <x:row r="41" ht="23" customHeight="1">
      <x:c r="A41" s="22" t="n">
        <x:f>A40+1</x:f>
        <x:v>46323</x:v>
      </x:c>
      <x:c r="B41" s="23" t="n">
        <x:f>SUMIFS('Операции'!$F$5:$F$204,'Операции'!$A$5:$A$204,$A41,'Операции'!$B$5:$B$204,"Поступление",'Операции'!$C$5:$C$204,"Подтверждено",'Операции'!$F$5:$F$204,"&gt;0")</x:f>
        <x:v>0</x:v>
      </x:c>
      <x:c r="C41" s="23" t="n">
        <x:f>SUMIFS('Операции'!$F$5:$F$204,'Операции'!$A$5:$A$204,$A41,'Операции'!$B$5:$B$204,"Поступление",'Операции'!$C$5:$C$204,"Прогноз",'Операции'!$F$5:$F$204,"&gt;0")</x:f>
        <x:v>0</x:v>
      </x:c>
      <x:c r="D41" s="23" t="n">
        <x:f>SUMIFS('Операции'!$F$5:$F$204,'Операции'!$A$5:$A$204,$A41,'Операции'!$B$5:$B$204,"Платёж",'Операции'!$D$5:$D$204,"Обязательный",'Операции'!$F$5:$F$204,"&gt;0")</x:f>
        <x:v>0</x:v>
      </x:c>
      <x:c r="E41" s="23" t="n">
        <x:f>SUMIFS('Операции'!$F$5:$F$204,'Операции'!$A$5:$A$204,$A41,'Операции'!$B$5:$B$204,"Платёж",'Операции'!$D$5:$D$204,"Гибкий",'Операции'!$F$5:$F$204,"&gt;0")</x:f>
        <x:v>0</x:v>
      </x:c>
      <x:c r="F41" s="23" t="n">
        <x:f>B41+C41-D41-E41</x:f>
        <x:v>0</x:v>
      </x:c>
      <x:c r="G41" s="23" t="n">
        <x:f>G40+F41</x:f>
        <x:v>70000</x:v>
      </x:c>
      <x:c r="H41" s="23" t="n">
        <x:f>G41-$H$4</x:f>
        <x:v>20000</x:v>
      </x:c>
      <x:c r="I41" s="24" t="str">
        <x:f>IF(G41&lt;0,"Разрыв",IF(G41&lt;$H$4,"Ниже резерва","Норма"))</x:f>
        <x:v>Норма</x:v>
      </x:c>
    </x:row>
    <x:row r="42" ht="23" customHeight="1">
      <x:c r="A42" s="22" t="n">
        <x:f>A41+1</x:f>
        <x:v>46324</x:v>
      </x:c>
      <x:c r="B42" s="23" t="n">
        <x:f>SUMIFS('Операции'!$F$5:$F$204,'Операции'!$A$5:$A$204,$A42,'Операции'!$B$5:$B$204,"Поступление",'Операции'!$C$5:$C$204,"Подтверждено",'Операции'!$F$5:$F$204,"&gt;0")</x:f>
        <x:v>0</x:v>
      </x:c>
      <x:c r="C42" s="23" t="n">
        <x:f>SUMIFS('Операции'!$F$5:$F$204,'Операции'!$A$5:$A$204,$A42,'Операции'!$B$5:$B$204,"Поступление",'Операции'!$C$5:$C$204,"Прогноз",'Операции'!$F$5:$F$204,"&gt;0")</x:f>
        <x:v>0</x:v>
      </x:c>
      <x:c r="D42" s="23" t="n">
        <x:f>SUMIFS('Операции'!$F$5:$F$204,'Операции'!$A$5:$A$204,$A42,'Операции'!$B$5:$B$204,"Платёж",'Операции'!$D$5:$D$204,"Обязательный",'Операции'!$F$5:$F$204,"&gt;0")</x:f>
        <x:v>0</x:v>
      </x:c>
      <x:c r="E42" s="23" t="n">
        <x:f>SUMIFS('Операции'!$F$5:$F$204,'Операции'!$A$5:$A$204,$A42,'Операции'!$B$5:$B$204,"Платёж",'Операции'!$D$5:$D$204,"Гибкий",'Операции'!$F$5:$F$204,"&gt;0")</x:f>
        <x:v>0</x:v>
      </x:c>
      <x:c r="F42" s="23" t="n">
        <x:f>B42+C42-D42-E42</x:f>
        <x:v>0</x:v>
      </x:c>
      <x:c r="G42" s="23" t="n">
        <x:f>G41+F42</x:f>
        <x:v>70000</x:v>
      </x:c>
      <x:c r="H42" s="23" t="n">
        <x:f>G42-$H$4</x:f>
        <x:v>20000</x:v>
      </x:c>
      <x:c r="I42" s="24" t="str">
        <x:f>IF(G42&lt;0,"Разрыв",IF(G42&lt;$H$4,"Ниже резерва","Норма"))</x:f>
        <x:v>Норма</x:v>
      </x:c>
    </x:row>
    <x:row r="43" ht="23" customHeight="1">
      <x:c r="A43" s="25" t="n">
        <x:f>A42+1</x:f>
        <x:v>46325</x:v>
      </x:c>
      <x:c r="B43" s="26" t="n">
        <x:f>SUMIFS('Операции'!$F$5:$F$204,'Операции'!$A$5:$A$204,$A43,'Операции'!$B$5:$B$204,"Поступление",'Операции'!$C$5:$C$204,"Подтверждено",'Операции'!$F$5:$F$204,"&gt;0")</x:f>
        <x:v>0</x:v>
      </x:c>
      <x:c r="C43" s="26" t="n">
        <x:f>SUMIFS('Операции'!$F$5:$F$204,'Операции'!$A$5:$A$204,$A43,'Операции'!$B$5:$B$204,"Поступление",'Операции'!$C$5:$C$204,"Прогноз",'Операции'!$F$5:$F$204,"&gt;0")</x:f>
        <x:v>0</x:v>
      </x:c>
      <x:c r="D43" s="26" t="n">
        <x:f>SUMIFS('Операции'!$F$5:$F$204,'Операции'!$A$5:$A$204,$A43,'Операции'!$B$5:$B$204,"Платёж",'Операции'!$D$5:$D$204,"Обязательный",'Операции'!$F$5:$F$204,"&gt;0")</x:f>
        <x:v>0</x:v>
      </x:c>
      <x:c r="E43" s="26" t="n">
        <x:f>SUMIFS('Операции'!$F$5:$F$204,'Операции'!$A$5:$A$204,$A43,'Операции'!$B$5:$B$204,"Платёж",'Операции'!$D$5:$D$204,"Гибкий",'Операции'!$F$5:$F$204,"&gt;0")</x:f>
        <x:v>0</x:v>
      </x:c>
      <x:c r="F43" s="26" t="n">
        <x:f>B43+C43-D43-E43</x:f>
        <x:v>0</x:v>
      </x:c>
      <x:c r="G43" s="26" t="n">
        <x:f>G42+F43</x:f>
        <x:v>70000</x:v>
      </x:c>
      <x:c r="H43" s="26" t="n">
        <x:f>G43-$H$4</x:f>
        <x:v>20000</x:v>
      </x:c>
      <x:c r="I43" s="27" t="str">
        <x:f>IF(G43&lt;0,"Разрыв",IF(G43&lt;$H$4,"Ниже резерва","Норма"))</x:f>
        <x:v>Норма</x:v>
      </x:c>
    </x:row>
  </x:sheetData>
  <x:conditionalFormatting sqref="I9:I43">
    <x:cfRule type="containsText" dxfId="0" priority="1" operator="containsText" text="Разрыв"/>
    <x:cfRule type="containsText" dxfId="1" priority="2" operator="containsText" text="Ниже резерва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C693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20" hidden="0" customWidth="1"/>
    <x:col min="4" max="4" width="20" hidden="0" customWidth="1"/>
    <x:col min="5" max="5" width="27" hidden="0" customWidth="1"/>
    <x:col min="6" max="6" width="18" hidden="0" customWidth="1"/>
    <x:col min="7" max="7" width="29" hidden="0" customWidth="1"/>
    <x:col min="8" max="8" width="16" hidden="0" customWidth="1"/>
  </x:cols>
  <x:sheetData>
    <x:row r="1" ht="33" customHeight="1">
      <x:c r="A1" s="4" t="str">
        <x:v>Операции по датам</x:v>
      </x:c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Строки 5–9 содержат учебный пример. Удалите их и внесите свои суммы положительными числами.</x:v>
      </x:c>
      <x:c r="B2" s="2"/>
      <x:c r="C2" s="2"/>
      <x:c r="D2" s="2"/>
      <x:c r="E2" s="2"/>
      <x:c r="F2" s="2"/>
      <x:c r="G2" s="2" t="str">
        <x:v>Неполных строк</x:v>
      </x:c>
      <x:c r="H2" s="15" t="n">
        <x:f>COUNTIF(H5:H204,"Проверьте")</x:f>
        <x:v>0</x:v>
      </x:c>
    </x:row>
    <x:row r="3" ht="23" customHeight="1">
      <x:c r="A3" s="3" t="str">
        <x:v>Для поступлений укажите подтверждение. Для платежей выберите приоритет. Дату оплаты берите из договора.</x:v>
      </x:c>
      <x:c r="B3" s="2"/>
      <x:c r="C3" s="2"/>
      <x:c r="D3" s="2"/>
      <x:c r="E3" s="2"/>
      <x:c r="F3" s="2"/>
      <x:c r="G3" s="2"/>
      <x:c r="H3" s="2"/>
    </x:row>
    <x:row r="4" ht="32" customHeight="1">
      <x:c r="A4" s="19" t="str">
        <x:v>Дата</x:v>
      </x:c>
      <x:c r="B4" s="19" t="str">
        <x:v>Направление</x:v>
      </x:c>
      <x:c r="C4" s="19" t="str">
        <x:v>Подтверждение</x:v>
      </x:c>
      <x:c r="D4" s="19" t="str">
        <x:v>Приоритет платежа</x:v>
      </x:c>
      <x:c r="E4" s="19" t="str">
        <x:v>Статья</x:v>
      </x:c>
      <x:c r="F4" s="19" t="str">
        <x:v>Сумма, ₽</x:v>
      </x:c>
      <x:c r="G4" s="19" t="str">
        <x:v>Комментарий</x:v>
      </x:c>
      <x:c r="H4" s="19" t="str">
        <x:v>Проверка</x:v>
      </x:c>
    </x:row>
    <x:row r="5" ht="23" customHeight="1">
      <x:c r="A5" s="36" t="n">
        <x:f>'Календарь'!$B$4</x:f>
        <x:v>46291</x:v>
      </x:c>
      <x:c r="B5" s="38" t="str">
        <x:v>Поступление</x:v>
      </x:c>
      <x:c r="C5" s="38" t="str">
        <x:v>Подтверждено</x:v>
      </x:c>
      <x:c r="D5" s="38" t="str"/>
      <x:c r="E5" s="38" t="str">
        <x:v>Выручка (пример)</x:v>
      </x:c>
      <x:c r="F5" s="39" t="n">
        <x:v>25000</x:v>
      </x:c>
      <x:c r="G5" s="38" t="str">
        <x:v>Учебная сумма</x:v>
      </x:c>
      <x:c r="H5" s="5" t="str">
        <x:f>IF(F5="","",IF(OR(NOT(ISNUMBER(F5)),F5&lt;=0,A5="",B5="",AND(B5="Платёж",D5=""),AND(B5="Поступление",C5="")),"Проверьте","OK"))</x:f>
        <x:v>OK</x:v>
      </x:c>
    </x:row>
    <x:row r="6" ht="23" customHeight="1">
      <x:c r="A6" s="37" t="n">
        <x:f>'Календарь'!$B$4+1</x:f>
        <x:v>46292</x:v>
      </x:c>
      <x:c r="B6" s="40" t="str">
        <x:v>Платёж</x:v>
      </x:c>
      <x:c r="C6" s="40" t="str">
        <x:v>Подтверждено</x:v>
      </x:c>
      <x:c r="D6" s="40" t="str">
        <x:v>Обязательный</x:v>
      </x:c>
      <x:c r="E6" s="40" t="str">
        <x:v>Поставщик (пример)</x:v>
      </x:c>
      <x:c r="F6" s="41" t="n">
        <x:v>80000</x:v>
      </x:c>
      <x:c r="G6" s="40" t="str">
        <x:v>По согласованной дате</x:v>
      </x:c>
      <x:c r="H6" s="24" t="str">
        <x:f>IF(F6="","",IF(OR(NOT(ISNUMBER(F6)),F6&lt;=0,A6="",B6="",AND(B6="Платёж",D6=""),AND(B6="Поступление",C6="")),"Проверьте","OK"))</x:f>
        <x:v>OK</x:v>
      </x:c>
    </x:row>
    <x:row r="7" ht="23" customHeight="1">
      <x:c r="A7" s="37" t="n">
        <x:f>'Календарь'!$B$4+2</x:f>
        <x:v>46293</x:v>
      </x:c>
      <x:c r="B7" s="40" t="str">
        <x:v>Поступление</x:v>
      </x:c>
      <x:c r="C7" s="40" t="str">
        <x:v>Прогноз</x:v>
      </x:c>
      <x:c r="D7" s="40" t="str"/>
      <x:c r="E7" s="40" t="str">
        <x:v>Выручка (пример)</x:v>
      </x:c>
      <x:c r="F7" s="41" t="n">
        <x:v>15000</x:v>
      </x:c>
      <x:c r="G7" s="40" t="str">
        <x:v>Срок нужно подтвердить</x:v>
      </x:c>
      <x:c r="H7" s="24" t="str">
        <x:f>IF(F7="","",IF(OR(NOT(ISNUMBER(F7)),F7&lt;=0,A7="",B7="",AND(B7="Платёж",D7=""),AND(B7="Поступление",C7="")),"Проверьте","OK"))</x:f>
        <x:v>OK</x:v>
      </x:c>
    </x:row>
    <x:row r="8" ht="23" customHeight="1">
      <x:c r="A8" s="37" t="n">
        <x:f>'Календарь'!$B$4+3</x:f>
        <x:v>46294</x:v>
      </x:c>
      <x:c r="B8" s="40" t="str">
        <x:v>Платёж</x:v>
      </x:c>
      <x:c r="C8" s="40" t="str">
        <x:v>Подтверждено</x:v>
      </x:c>
      <x:c r="D8" s="40" t="str">
        <x:v>Обязательный</x:v>
      </x:c>
      <x:c r="E8" s="40" t="str">
        <x:v>Зарплата (пример)</x:v>
      </x:c>
      <x:c r="F8" s="41" t="n">
        <x:v>90000</x:v>
      </x:c>
      <x:c r="G8" s="40" t="str">
        <x:v>Учебная сумма</x:v>
      </x:c>
      <x:c r="H8" s="24" t="str">
        <x:f>IF(F8="","",IF(OR(NOT(ISNUMBER(F8)),F8&lt;=0,A8="",B8="",AND(B8="Платёж",D8=""),AND(B8="Поступление",C8="")),"Проверьте","OK"))</x:f>
        <x:v>OK</x:v>
      </x:c>
    </x:row>
    <x:row r="9" ht="23" customHeight="1">
      <x:c r="A9" s="37" t="n">
        <x:f>'Календарь'!$B$4+4</x:f>
        <x:v>46295</x:v>
      </x:c>
      <x:c r="B9" s="40" t="str">
        <x:v>Поступление</x:v>
      </x:c>
      <x:c r="C9" s="40" t="str">
        <x:v>Подтверждено</x:v>
      </x:c>
      <x:c r="D9" s="40" t="str"/>
      <x:c r="E9" s="40" t="str">
        <x:v>Эквайринг (пример)</x:v>
      </x:c>
      <x:c r="F9" s="41" t="n">
        <x:v>100000</x:v>
      </x:c>
      <x:c r="G9" s="40" t="str">
        <x:v>Учебная сумма</x:v>
      </x:c>
      <x:c r="H9" s="24" t="str">
        <x:f>IF(F9="","",IF(OR(NOT(ISNUMBER(F9)),F9&lt;=0,A9="",B9="",AND(B9="Платёж",D9=""),AND(B9="Поступление",C9="")),"Проверьте","OK"))</x:f>
        <x:v>OK</x:v>
      </x:c>
    </x:row>
    <x:row r="10" ht="23" customHeight="1">
      <x:c r="A10" s="22"/>
      <x:c r="B10" s="24"/>
      <x:c r="C10" s="24"/>
      <x:c r="D10" s="24"/>
      <x:c r="E10" s="24"/>
      <x:c r="F10" s="23"/>
      <x:c r="G10" s="24"/>
      <x:c r="H10" s="24" t="str">
        <x:f>IF(F10="","",IF(OR(NOT(ISNUMBER(F10)),F10&lt;=0,A10="",B10="",AND(B10="Платёж",D10=""),AND(B10="Поступление",C10="")),"Проверьте","OK"))</x:f>
      </x:c>
    </x:row>
    <x:row r="11" ht="23" customHeight="1">
      <x:c r="A11" s="22"/>
      <x:c r="B11" s="24"/>
      <x:c r="C11" s="24"/>
      <x:c r="D11" s="24"/>
      <x:c r="E11" s="24"/>
      <x:c r="F11" s="23"/>
      <x:c r="G11" s="24"/>
      <x:c r="H11" s="24" t="str">
        <x:f>IF(F11="","",IF(OR(NOT(ISNUMBER(F11)),F11&lt;=0,A11="",B11="",AND(B11="Платёж",D11=""),AND(B11="Поступление",C11="")),"Проверьте","OK"))</x:f>
      </x:c>
    </x:row>
    <x:row r="12" ht="23" customHeight="1">
      <x:c r="A12" s="22"/>
      <x:c r="B12" s="24"/>
      <x:c r="C12" s="24"/>
      <x:c r="D12" s="24"/>
      <x:c r="E12" s="24"/>
      <x:c r="F12" s="23"/>
      <x:c r="G12" s="24"/>
      <x:c r="H12" s="24" t="str">
        <x:f>IF(F12="","",IF(OR(NOT(ISNUMBER(F12)),F12&lt;=0,A12="",B12="",AND(B12="Платёж",D12=""),AND(B12="Поступление",C12="")),"Проверьте","OK"))</x:f>
      </x:c>
    </x:row>
    <x:row r="13" ht="23" customHeight="1">
      <x:c r="A13" s="22"/>
      <x:c r="B13" s="24"/>
      <x:c r="C13" s="24"/>
      <x:c r="D13" s="24"/>
      <x:c r="E13" s="24"/>
      <x:c r="F13" s="23"/>
      <x:c r="G13" s="24"/>
      <x:c r="H13" s="24" t="str">
        <x:f>IF(F13="","",IF(OR(NOT(ISNUMBER(F13)),F13&lt;=0,A13="",B13="",AND(B13="Платёж",D13=""),AND(B13="Поступление",C13="")),"Проверьте","OK"))</x:f>
      </x:c>
    </x:row>
    <x:row r="14" ht="23" customHeight="1">
      <x:c r="A14" s="22"/>
      <x:c r="B14" s="24"/>
      <x:c r="C14" s="24"/>
      <x:c r="D14" s="24"/>
      <x:c r="E14" s="24"/>
      <x:c r="F14" s="23"/>
      <x:c r="G14" s="24"/>
      <x:c r="H14" s="24" t="str">
        <x:f>IF(F14="","",IF(OR(NOT(ISNUMBER(F14)),F14&lt;=0,A14="",B14="",AND(B14="Платёж",D14=""),AND(B14="Поступление",C14="")),"Проверьте","OK"))</x:f>
      </x:c>
    </x:row>
    <x:row r="15" ht="23" customHeight="1">
      <x:c r="A15" s="22"/>
      <x:c r="B15" s="24"/>
      <x:c r="C15" s="24"/>
      <x:c r="D15" s="24"/>
      <x:c r="E15" s="24"/>
      <x:c r="F15" s="23"/>
      <x:c r="G15" s="24"/>
      <x:c r="H15" s="24" t="str">
        <x:f>IF(F15="","",IF(OR(NOT(ISNUMBER(F15)),F15&lt;=0,A15="",B15="",AND(B15="Платёж",D15=""),AND(B15="Поступление",C15="")),"Проверьте","OK"))</x:f>
      </x:c>
    </x:row>
    <x:row r="16" ht="23" customHeight="1">
      <x:c r="A16" s="22"/>
      <x:c r="B16" s="24"/>
      <x:c r="C16" s="24"/>
      <x:c r="D16" s="24"/>
      <x:c r="E16" s="24"/>
      <x:c r="F16" s="23"/>
      <x:c r="G16" s="24"/>
      <x:c r="H16" s="24" t="str">
        <x:f>IF(F16="","",IF(OR(NOT(ISNUMBER(F16)),F16&lt;=0,A16="",B16="",AND(B16="Платёж",D16=""),AND(B16="Поступление",C16="")),"Проверьте","OK"))</x:f>
      </x:c>
    </x:row>
    <x:row r="17" ht="23" customHeight="1">
      <x:c r="A17" s="22"/>
      <x:c r="B17" s="24"/>
      <x:c r="C17" s="24"/>
      <x:c r="D17" s="24"/>
      <x:c r="E17" s="24"/>
      <x:c r="F17" s="23"/>
      <x:c r="G17" s="24"/>
      <x:c r="H17" s="24" t="str">
        <x:f>IF(F17="","",IF(OR(NOT(ISNUMBER(F17)),F17&lt;=0,A17="",B17="",AND(B17="Платёж",D17=""),AND(B17="Поступление",C17="")),"Проверьте","OK"))</x:f>
      </x:c>
    </x:row>
    <x:row r="18" ht="23" customHeight="1">
      <x:c r="A18" s="22"/>
      <x:c r="B18" s="24"/>
      <x:c r="C18" s="24"/>
      <x:c r="D18" s="24"/>
      <x:c r="E18" s="24"/>
      <x:c r="F18" s="23"/>
      <x:c r="G18" s="24"/>
      <x:c r="H18" s="24" t="str">
        <x:f>IF(F18="","",IF(OR(NOT(ISNUMBER(F18)),F18&lt;=0,A18="",B18="",AND(B18="Платёж",D18=""),AND(B18="Поступление",C18="")),"Проверьте","OK"))</x:f>
      </x:c>
    </x:row>
    <x:row r="19" ht="23" customHeight="1">
      <x:c r="A19" s="22"/>
      <x:c r="B19" s="24"/>
      <x:c r="C19" s="24"/>
      <x:c r="D19" s="24"/>
      <x:c r="E19" s="24"/>
      <x:c r="F19" s="23"/>
      <x:c r="G19" s="24"/>
      <x:c r="H19" s="24" t="str">
        <x:f>IF(F19="","",IF(OR(NOT(ISNUMBER(F19)),F19&lt;=0,A19="",B19="",AND(B19="Платёж",D19=""),AND(B19="Поступление",C19="")),"Проверьте","OK"))</x:f>
      </x:c>
    </x:row>
    <x:row r="20" ht="23" customHeight="1">
      <x:c r="A20" s="22"/>
      <x:c r="B20" s="24"/>
      <x:c r="C20" s="24"/>
      <x:c r="D20" s="24"/>
      <x:c r="E20" s="24"/>
      <x:c r="F20" s="23"/>
      <x:c r="G20" s="24"/>
      <x:c r="H20" s="24" t="str">
        <x:f>IF(F20="","",IF(OR(NOT(ISNUMBER(F20)),F20&lt;=0,A20="",B20="",AND(B20="Платёж",D20=""),AND(B20="Поступление",C20="")),"Проверьте","OK"))</x:f>
      </x:c>
    </x:row>
    <x:row r="21" ht="23" customHeight="1">
      <x:c r="A21" s="22"/>
      <x:c r="B21" s="24"/>
      <x:c r="C21" s="24"/>
      <x:c r="D21" s="24"/>
      <x:c r="E21" s="24"/>
      <x:c r="F21" s="23"/>
      <x:c r="G21" s="24"/>
      <x:c r="H21" s="24" t="str">
        <x:f>IF(F21="","",IF(OR(NOT(ISNUMBER(F21)),F21&lt;=0,A21="",B21="",AND(B21="Платёж",D21=""),AND(B21="Поступление",C21="")),"Проверьте","OK"))</x:f>
      </x:c>
    </x:row>
    <x:row r="22" ht="23" customHeight="1">
      <x:c r="A22" s="22"/>
      <x:c r="B22" s="24"/>
      <x:c r="C22" s="24"/>
      <x:c r="D22" s="24"/>
      <x:c r="E22" s="24"/>
      <x:c r="F22" s="23"/>
      <x:c r="G22" s="24"/>
      <x:c r="H22" s="24" t="str">
        <x:f>IF(F22="","",IF(OR(NOT(ISNUMBER(F22)),F22&lt;=0,A22="",B22="",AND(B22="Платёж",D22=""),AND(B22="Поступление",C22="")),"Проверьте","OK"))</x:f>
      </x:c>
    </x:row>
    <x:row r="23" ht="23" customHeight="1">
      <x:c r="A23" s="22"/>
      <x:c r="B23" s="24"/>
      <x:c r="C23" s="24"/>
      <x:c r="D23" s="24"/>
      <x:c r="E23" s="24"/>
      <x:c r="F23" s="23"/>
      <x:c r="G23" s="24"/>
      <x:c r="H23" s="24" t="str">
        <x:f>IF(F23="","",IF(OR(NOT(ISNUMBER(F23)),F23&lt;=0,A23="",B23="",AND(B23="Платёж",D23=""),AND(B23="Поступление",C23="")),"Проверьте","OK"))</x:f>
      </x:c>
    </x:row>
    <x:row r="24" ht="23" customHeight="1">
      <x:c r="A24" s="22"/>
      <x:c r="B24" s="24"/>
      <x:c r="C24" s="24"/>
      <x:c r="D24" s="24"/>
      <x:c r="E24" s="24"/>
      <x:c r="F24" s="23"/>
      <x:c r="G24" s="24"/>
      <x:c r="H24" s="24" t="str">
        <x:f>IF(F24="","",IF(OR(NOT(ISNUMBER(F24)),F24&lt;=0,A24="",B24="",AND(B24="Платёж",D24=""),AND(B24="Поступление",C24="")),"Проверьте","OK"))</x:f>
      </x:c>
    </x:row>
    <x:row r="25" ht="23" customHeight="1">
      <x:c r="A25" s="22"/>
      <x:c r="B25" s="24"/>
      <x:c r="C25" s="24"/>
      <x:c r="D25" s="24"/>
      <x:c r="E25" s="24"/>
      <x:c r="F25" s="23"/>
      <x:c r="G25" s="24"/>
      <x:c r="H25" s="24" t="str">
        <x:f>IF(F25="","",IF(OR(NOT(ISNUMBER(F25)),F25&lt;=0,A25="",B25="",AND(B25="Платёж",D25=""),AND(B25="Поступление",C25="")),"Проверьте","OK"))</x:f>
      </x:c>
    </x:row>
    <x:row r="26" ht="23" customHeight="1">
      <x:c r="A26" s="22"/>
      <x:c r="B26" s="24"/>
      <x:c r="C26" s="24"/>
      <x:c r="D26" s="24"/>
      <x:c r="E26" s="24"/>
      <x:c r="F26" s="23"/>
      <x:c r="G26" s="24"/>
      <x:c r="H26" s="24" t="str">
        <x:f>IF(F26="","",IF(OR(NOT(ISNUMBER(F26)),F26&lt;=0,A26="",B26="",AND(B26="Платёж",D26=""),AND(B26="Поступление",C26="")),"Проверьте","OK"))</x:f>
      </x:c>
    </x:row>
    <x:row r="27" ht="23" customHeight="1">
      <x:c r="A27" s="22"/>
      <x:c r="B27" s="24"/>
      <x:c r="C27" s="24"/>
      <x:c r="D27" s="24"/>
      <x:c r="E27" s="24"/>
      <x:c r="F27" s="23"/>
      <x:c r="G27" s="24"/>
      <x:c r="H27" s="24" t="str">
        <x:f>IF(F27="","",IF(OR(NOT(ISNUMBER(F27)),F27&lt;=0,A27="",B27="",AND(B27="Платёж",D27=""),AND(B27="Поступление",C27="")),"Проверьте","OK"))</x:f>
      </x:c>
    </x:row>
    <x:row r="28" ht="23" customHeight="1">
      <x:c r="A28" s="22"/>
      <x:c r="B28" s="24"/>
      <x:c r="C28" s="24"/>
      <x:c r="D28" s="24"/>
      <x:c r="E28" s="24"/>
      <x:c r="F28" s="23"/>
      <x:c r="G28" s="24"/>
      <x:c r="H28" s="24" t="str">
        <x:f>IF(F28="","",IF(OR(NOT(ISNUMBER(F28)),F28&lt;=0,A28="",B28="",AND(B28="Платёж",D28=""),AND(B28="Поступление",C28="")),"Проверьте","OK"))</x:f>
      </x:c>
    </x:row>
    <x:row r="29" ht="23" customHeight="1">
      <x:c r="A29" s="22"/>
      <x:c r="B29" s="24"/>
      <x:c r="C29" s="24"/>
      <x:c r="D29" s="24"/>
      <x:c r="E29" s="24"/>
      <x:c r="F29" s="23"/>
      <x:c r="G29" s="24"/>
      <x:c r="H29" s="24" t="str">
        <x:f>IF(F29="","",IF(OR(NOT(ISNUMBER(F29)),F29&lt;=0,A29="",B29="",AND(B29="Платёж",D29=""),AND(B29="Поступление",C29="")),"Проверьте","OK"))</x:f>
      </x:c>
    </x:row>
    <x:row r="30" ht="23" customHeight="1">
      <x:c r="A30" s="22"/>
      <x:c r="B30" s="24"/>
      <x:c r="C30" s="24"/>
      <x:c r="D30" s="24"/>
      <x:c r="E30" s="24"/>
      <x:c r="F30" s="23"/>
      <x:c r="G30" s="24"/>
      <x:c r="H30" s="24" t="str">
        <x:f>IF(F30="","",IF(OR(NOT(ISNUMBER(F30)),F30&lt;=0,A30="",B30="",AND(B30="Платёж",D30=""),AND(B30="Поступление",C30="")),"Проверьте","OK"))</x:f>
      </x:c>
    </x:row>
    <x:row r="31" ht="23" customHeight="1">
      <x:c r="A31" s="22"/>
      <x:c r="B31" s="24"/>
      <x:c r="C31" s="24"/>
      <x:c r="D31" s="24"/>
      <x:c r="E31" s="24"/>
      <x:c r="F31" s="23"/>
      <x:c r="G31" s="24"/>
      <x:c r="H31" s="24" t="str">
        <x:f>IF(F31="","",IF(OR(NOT(ISNUMBER(F31)),F31&lt;=0,A31="",B31="",AND(B31="Платёж",D31=""),AND(B31="Поступление",C31="")),"Проверьте","OK"))</x:f>
      </x:c>
    </x:row>
    <x:row r="32" ht="23" customHeight="1">
      <x:c r="A32" s="22"/>
      <x:c r="B32" s="24"/>
      <x:c r="C32" s="24"/>
      <x:c r="D32" s="24"/>
      <x:c r="E32" s="24"/>
      <x:c r="F32" s="23"/>
      <x:c r="G32" s="24"/>
      <x:c r="H32" s="24" t="str">
        <x:f>IF(F32="","",IF(OR(NOT(ISNUMBER(F32)),F32&lt;=0,A32="",B32="",AND(B32="Платёж",D32=""),AND(B32="Поступление",C32="")),"Проверьте","OK"))</x:f>
      </x:c>
    </x:row>
    <x:row r="33" ht="23" customHeight="1">
      <x:c r="A33" s="22"/>
      <x:c r="B33" s="24"/>
      <x:c r="C33" s="24"/>
      <x:c r="D33" s="24"/>
      <x:c r="E33" s="24"/>
      <x:c r="F33" s="23"/>
      <x:c r="G33" s="24"/>
      <x:c r="H33" s="24" t="str">
        <x:f>IF(F33="","",IF(OR(NOT(ISNUMBER(F33)),F33&lt;=0,A33="",B33="",AND(B33="Платёж",D33=""),AND(B33="Поступление",C33="")),"Проверьте","OK"))</x:f>
      </x:c>
    </x:row>
    <x:row r="34" ht="23" customHeight="1">
      <x:c r="A34" s="22"/>
      <x:c r="B34" s="24"/>
      <x:c r="C34" s="24"/>
      <x:c r="D34" s="24"/>
      <x:c r="E34" s="24"/>
      <x:c r="F34" s="23"/>
      <x:c r="G34" s="24"/>
      <x:c r="H34" s="24" t="str">
        <x:f>IF(F34="","",IF(OR(NOT(ISNUMBER(F34)),F34&lt;=0,A34="",B34="",AND(B34="Платёж",D34=""),AND(B34="Поступление",C34="")),"Проверьте","OK"))</x:f>
      </x:c>
    </x:row>
    <x:row r="35" ht="23" customHeight="1">
      <x:c r="A35" s="22"/>
      <x:c r="B35" s="24"/>
      <x:c r="C35" s="24"/>
      <x:c r="D35" s="24"/>
      <x:c r="E35" s="24"/>
      <x:c r="F35" s="23"/>
      <x:c r="G35" s="24"/>
      <x:c r="H35" s="24" t="str">
        <x:f>IF(F35="","",IF(OR(NOT(ISNUMBER(F35)),F35&lt;=0,A35="",B35="",AND(B35="Платёж",D35=""),AND(B35="Поступление",C35="")),"Проверьте","OK"))</x:f>
      </x:c>
    </x:row>
    <x:row r="36" ht="23" customHeight="1">
      <x:c r="A36" s="22"/>
      <x:c r="B36" s="24"/>
      <x:c r="C36" s="24"/>
      <x:c r="D36" s="24"/>
      <x:c r="E36" s="24"/>
      <x:c r="F36" s="23"/>
      <x:c r="G36" s="24"/>
      <x:c r="H36" s="24" t="str">
        <x:f>IF(F36="","",IF(OR(NOT(ISNUMBER(F36)),F36&lt;=0,A36="",B36="",AND(B36="Платёж",D36=""),AND(B36="Поступление",C36="")),"Проверьте","OK"))</x:f>
      </x:c>
    </x:row>
    <x:row r="37" ht="23" customHeight="1">
      <x:c r="A37" s="22"/>
      <x:c r="B37" s="24"/>
      <x:c r="C37" s="24"/>
      <x:c r="D37" s="24"/>
      <x:c r="E37" s="24"/>
      <x:c r="F37" s="23"/>
      <x:c r="G37" s="24"/>
      <x:c r="H37" s="24" t="str">
        <x:f>IF(F37="","",IF(OR(NOT(ISNUMBER(F37)),F37&lt;=0,A37="",B37="",AND(B37="Платёж",D37=""),AND(B37="Поступление",C37="")),"Проверьте","OK"))</x:f>
      </x:c>
    </x:row>
    <x:row r="38" ht="23" customHeight="1">
      <x:c r="A38" s="22"/>
      <x:c r="B38" s="24"/>
      <x:c r="C38" s="24"/>
      <x:c r="D38" s="24"/>
      <x:c r="E38" s="24"/>
      <x:c r="F38" s="23"/>
      <x:c r="G38" s="24"/>
      <x:c r="H38" s="24" t="str">
        <x:f>IF(F38="","",IF(OR(NOT(ISNUMBER(F38)),F38&lt;=0,A38="",B38="",AND(B38="Платёж",D38=""),AND(B38="Поступление",C38="")),"Проверьте","OK"))</x:f>
      </x:c>
    </x:row>
    <x:row r="39" ht="23" customHeight="1">
      <x:c r="A39" s="22"/>
      <x:c r="B39" s="24"/>
      <x:c r="C39" s="24"/>
      <x:c r="D39" s="24"/>
      <x:c r="E39" s="24"/>
      <x:c r="F39" s="23"/>
      <x:c r="G39" s="24"/>
      <x:c r="H39" s="24" t="str">
        <x:f>IF(F39="","",IF(OR(NOT(ISNUMBER(F39)),F39&lt;=0,A39="",B39="",AND(B39="Платёж",D39=""),AND(B39="Поступление",C39="")),"Проверьте","OK"))</x:f>
      </x:c>
    </x:row>
    <x:row r="40" ht="23" customHeight="1">
      <x:c r="A40" s="22"/>
      <x:c r="B40" s="24"/>
      <x:c r="C40" s="24"/>
      <x:c r="D40" s="24"/>
      <x:c r="E40" s="24"/>
      <x:c r="F40" s="23"/>
      <x:c r="G40" s="24"/>
      <x:c r="H40" s="24" t="str">
        <x:f>IF(F40="","",IF(OR(NOT(ISNUMBER(F40)),F40&lt;=0,A40="",B40="",AND(B40="Платёж",D40=""),AND(B40="Поступление",C40="")),"Проверьте","OK"))</x:f>
      </x:c>
    </x:row>
    <x:row r="41" ht="23" customHeight="1">
      <x:c r="A41" s="22"/>
      <x:c r="B41" s="24"/>
      <x:c r="C41" s="24"/>
      <x:c r="D41" s="24"/>
      <x:c r="E41" s="24"/>
      <x:c r="F41" s="23"/>
      <x:c r="G41" s="24"/>
      <x:c r="H41" s="24" t="str">
        <x:f>IF(F41="","",IF(OR(NOT(ISNUMBER(F41)),F41&lt;=0,A41="",B41="",AND(B41="Платёж",D41=""),AND(B41="Поступление",C41="")),"Проверьте","OK"))</x:f>
      </x:c>
    </x:row>
    <x:row r="42" ht="23" customHeight="1">
      <x:c r="A42" s="22"/>
      <x:c r="B42" s="24"/>
      <x:c r="C42" s="24"/>
      <x:c r="D42" s="24"/>
      <x:c r="E42" s="24"/>
      <x:c r="F42" s="23"/>
      <x:c r="G42" s="24"/>
      <x:c r="H42" s="24" t="str">
        <x:f>IF(F42="","",IF(OR(NOT(ISNUMBER(F42)),F42&lt;=0,A42="",B42="",AND(B42="Платёж",D42=""),AND(B42="Поступление",C42="")),"Проверьте","OK"))</x:f>
      </x:c>
    </x:row>
    <x:row r="43" ht="23" customHeight="1">
      <x:c r="A43" s="22"/>
      <x:c r="B43" s="24"/>
      <x:c r="C43" s="24"/>
      <x:c r="D43" s="24"/>
      <x:c r="E43" s="24"/>
      <x:c r="F43" s="23"/>
      <x:c r="G43" s="24"/>
      <x:c r="H43" s="24" t="str">
        <x:f>IF(F43="","",IF(OR(NOT(ISNUMBER(F43)),F43&lt;=0,A43="",B43="",AND(B43="Платёж",D43=""),AND(B43="Поступление",C43="")),"Проверьте","OK"))</x:f>
      </x:c>
    </x:row>
    <x:row r="44" ht="23" customHeight="1">
      <x:c r="A44" s="25"/>
      <x:c r="B44" s="27"/>
      <x:c r="C44" s="27"/>
      <x:c r="D44" s="27"/>
      <x:c r="E44" s="27"/>
      <x:c r="F44" s="26"/>
      <x:c r="G44" s="27"/>
      <x:c r="H44" s="27" t="str">
        <x:f>IF(F44="","",IF(OR(NOT(ISNUMBER(F44)),F44&lt;=0,A44="",B44="",AND(B44="Платёж",D44=""),AND(B44="Поступление",C44="")),"Проверьте","OK"))</x:f>
      </x:c>
    </x:row>
    <x:row r="45">
      <x:c r="A45" s="28"/>
      <x:c r="F45" s="29"/>
      <x:c r="H45" t="str">
        <x:f>IF(F45="","",IF(OR(NOT(ISNUMBER(F45)),F45&lt;=0,A45="",B45="",AND(B45="Платёж",D45=""),AND(B45="Поступление",C45="")),"Проверьте","OK"))</x:f>
      </x:c>
    </x:row>
    <x:row r="46">
      <x:c r="A46" s="28"/>
      <x:c r="F46" s="29"/>
      <x:c r="H46" t="str">
        <x:f>IF(F46="","",IF(OR(NOT(ISNUMBER(F46)),F46&lt;=0,A46="",B46="",AND(B46="Платёж",D46=""),AND(B46="Поступление",C46="")),"Проверьте","OK"))</x:f>
      </x:c>
    </x:row>
    <x:row r="47">
      <x:c r="A47" s="28"/>
      <x:c r="F47" s="29"/>
      <x:c r="H47" t="str">
        <x:f>IF(F47="","",IF(OR(NOT(ISNUMBER(F47)),F47&lt;=0,A47="",B47="",AND(B47="Платёж",D47=""),AND(B47="Поступление",C47="")),"Проверьте","OK"))</x:f>
      </x:c>
    </x:row>
    <x:row r="48">
      <x:c r="A48" s="28"/>
      <x:c r="F48" s="29"/>
      <x:c r="H48" t="str">
        <x:f>IF(F48="","",IF(OR(NOT(ISNUMBER(F48)),F48&lt;=0,A48="",B48="",AND(B48="Платёж",D48=""),AND(B48="Поступление",C48="")),"Проверьте","OK"))</x:f>
      </x:c>
    </x:row>
    <x:row r="49">
      <x:c r="A49" s="28"/>
      <x:c r="F49" s="29"/>
      <x:c r="H49" t="str">
        <x:f>IF(F49="","",IF(OR(NOT(ISNUMBER(F49)),F49&lt;=0,A49="",B49="",AND(B49="Платёж",D49=""),AND(B49="Поступление",C49="")),"Проверьте","OK"))</x:f>
      </x:c>
    </x:row>
    <x:row r="50">
      <x:c r="A50" s="28"/>
      <x:c r="F50" s="29"/>
      <x:c r="H50" t="str">
        <x:f>IF(F50="","",IF(OR(NOT(ISNUMBER(F50)),F50&lt;=0,A50="",B50="",AND(B50="Платёж",D50=""),AND(B50="Поступление",C50="")),"Проверьте","OK"))</x:f>
      </x:c>
    </x:row>
    <x:row r="51">
      <x:c r="A51" s="28"/>
      <x:c r="F51" s="29"/>
      <x:c r="H51" t="str">
        <x:f>IF(F51="","",IF(OR(NOT(ISNUMBER(F51)),F51&lt;=0,A51="",B51="",AND(B51="Платёж",D51=""),AND(B51="Поступление",C51="")),"Проверьте","OK"))</x:f>
      </x:c>
    </x:row>
    <x:row r="52">
      <x:c r="A52" s="28"/>
      <x:c r="F52" s="29"/>
      <x:c r="H52" t="str">
        <x:f>IF(F52="","",IF(OR(NOT(ISNUMBER(F52)),F52&lt;=0,A52="",B52="",AND(B52="Платёж",D52=""),AND(B52="Поступление",C52="")),"Проверьте","OK"))</x:f>
      </x:c>
    </x:row>
    <x:row r="53">
      <x:c r="A53" s="28"/>
      <x:c r="F53" s="29"/>
      <x:c r="H53" t="str">
        <x:f>IF(F53="","",IF(OR(NOT(ISNUMBER(F53)),F53&lt;=0,A53="",B53="",AND(B53="Платёж",D53=""),AND(B53="Поступление",C53="")),"Проверьте","OK"))</x:f>
      </x:c>
    </x:row>
    <x:row r="54">
      <x:c r="A54" s="28"/>
      <x:c r="F54" s="29"/>
      <x:c r="H54" t="str">
        <x:f>IF(F54="","",IF(OR(NOT(ISNUMBER(F54)),F54&lt;=0,A54="",B54="",AND(B54="Платёж",D54=""),AND(B54="Поступление",C54="")),"Проверьте","OK"))</x:f>
      </x:c>
    </x:row>
    <x:row r="55">
      <x:c r="A55" s="28"/>
      <x:c r="F55" s="29"/>
      <x:c r="H55" t="str">
        <x:f>IF(F55="","",IF(OR(NOT(ISNUMBER(F55)),F55&lt;=0,A55="",B55="",AND(B55="Платёж",D55=""),AND(B55="Поступление",C55="")),"Проверьте","OK"))</x:f>
      </x:c>
    </x:row>
    <x:row r="56">
      <x:c r="A56" s="28"/>
      <x:c r="F56" s="29"/>
      <x:c r="H56" t="str">
        <x:f>IF(F56="","",IF(OR(NOT(ISNUMBER(F56)),F56&lt;=0,A56="",B56="",AND(B56="Платёж",D56=""),AND(B56="Поступление",C56="")),"Проверьте","OK"))</x:f>
      </x:c>
    </x:row>
    <x:row r="57">
      <x:c r="A57" s="28"/>
      <x:c r="F57" s="29"/>
      <x:c r="H57" t="str">
        <x:f>IF(F57="","",IF(OR(NOT(ISNUMBER(F57)),F57&lt;=0,A57="",B57="",AND(B57="Платёж",D57=""),AND(B57="Поступление",C57="")),"Проверьте","OK"))</x:f>
      </x:c>
    </x:row>
    <x:row r="58">
      <x:c r="A58" s="28"/>
      <x:c r="F58" s="29"/>
      <x:c r="H58" t="str">
        <x:f>IF(F58="","",IF(OR(NOT(ISNUMBER(F58)),F58&lt;=0,A58="",B58="",AND(B58="Платёж",D58=""),AND(B58="Поступление",C58="")),"Проверьте","OK"))</x:f>
      </x:c>
    </x:row>
    <x:row r="59">
      <x:c r="A59" s="28"/>
      <x:c r="F59" s="29"/>
      <x:c r="H59" t="str">
        <x:f>IF(F59="","",IF(OR(NOT(ISNUMBER(F59)),F59&lt;=0,A59="",B59="",AND(B59="Платёж",D59=""),AND(B59="Поступление",C59="")),"Проверьте","OK"))</x:f>
      </x:c>
    </x:row>
    <x:row r="60">
      <x:c r="A60" s="28"/>
      <x:c r="F60" s="29"/>
      <x:c r="H60" t="str">
        <x:f>IF(F60="","",IF(OR(NOT(ISNUMBER(F60)),F60&lt;=0,A60="",B60="",AND(B60="Платёж",D60=""),AND(B60="Поступление",C60="")),"Проверьте","OK"))</x:f>
      </x:c>
    </x:row>
    <x:row r="61">
      <x:c r="A61" s="28"/>
      <x:c r="F61" s="29"/>
      <x:c r="H61" t="str">
        <x:f>IF(F61="","",IF(OR(NOT(ISNUMBER(F61)),F61&lt;=0,A61="",B61="",AND(B61="Платёж",D61=""),AND(B61="Поступление",C61="")),"Проверьте","OK"))</x:f>
      </x:c>
    </x:row>
    <x:row r="62">
      <x:c r="A62" s="28"/>
      <x:c r="F62" s="29"/>
      <x:c r="H62" t="str">
        <x:f>IF(F62="","",IF(OR(NOT(ISNUMBER(F62)),F62&lt;=0,A62="",B62="",AND(B62="Платёж",D62=""),AND(B62="Поступление",C62="")),"Проверьте","OK"))</x:f>
      </x:c>
    </x:row>
    <x:row r="63">
      <x:c r="A63" s="28"/>
      <x:c r="F63" s="29"/>
      <x:c r="H63" t="str">
        <x:f>IF(F63="","",IF(OR(NOT(ISNUMBER(F63)),F63&lt;=0,A63="",B63="",AND(B63="Платёж",D63=""),AND(B63="Поступление",C63="")),"Проверьте","OK"))</x:f>
      </x:c>
    </x:row>
    <x:row r="64">
      <x:c r="A64" s="28"/>
      <x:c r="F64" s="29"/>
      <x:c r="H64" t="str">
        <x:f>IF(F64="","",IF(OR(NOT(ISNUMBER(F64)),F64&lt;=0,A64="",B64="",AND(B64="Платёж",D64=""),AND(B64="Поступление",C64="")),"Проверьте","OK"))</x:f>
      </x:c>
    </x:row>
    <x:row r="65">
      <x:c r="A65" s="28"/>
      <x:c r="F65" s="29"/>
      <x:c r="H65" t="str">
        <x:f>IF(F65="","",IF(OR(NOT(ISNUMBER(F65)),F65&lt;=0,A65="",B65="",AND(B65="Платёж",D65=""),AND(B65="Поступление",C65="")),"Проверьте","OK"))</x:f>
      </x:c>
    </x:row>
    <x:row r="66">
      <x:c r="A66" s="28"/>
      <x:c r="F66" s="29"/>
      <x:c r="H66" t="str">
        <x:f>IF(F66="","",IF(OR(NOT(ISNUMBER(F66)),F66&lt;=0,A66="",B66="",AND(B66="Платёж",D66=""),AND(B66="Поступление",C66="")),"Проверьте","OK"))</x:f>
      </x:c>
    </x:row>
    <x:row r="67">
      <x:c r="A67" s="28"/>
      <x:c r="F67" s="29"/>
      <x:c r="H67" t="str">
        <x:f>IF(F67="","",IF(OR(NOT(ISNUMBER(F67)),F67&lt;=0,A67="",B67="",AND(B67="Платёж",D67=""),AND(B67="Поступление",C67="")),"Проверьте","OK"))</x:f>
      </x:c>
    </x:row>
    <x:row r="68">
      <x:c r="A68" s="28"/>
      <x:c r="F68" s="29"/>
      <x:c r="H68" t="str">
        <x:f>IF(F68="","",IF(OR(NOT(ISNUMBER(F68)),F68&lt;=0,A68="",B68="",AND(B68="Платёж",D68=""),AND(B68="Поступление",C68="")),"Проверьте","OK"))</x:f>
      </x:c>
    </x:row>
    <x:row r="69">
      <x:c r="A69" s="28"/>
      <x:c r="F69" s="29"/>
      <x:c r="H69" t="str">
        <x:f>IF(F69="","",IF(OR(NOT(ISNUMBER(F69)),F69&lt;=0,A69="",B69="",AND(B69="Платёж",D69=""),AND(B69="Поступление",C69="")),"Проверьте","OK"))</x:f>
      </x:c>
    </x:row>
    <x:row r="70">
      <x:c r="A70" s="28"/>
      <x:c r="F70" s="29"/>
      <x:c r="H70" t="str">
        <x:f>IF(F70="","",IF(OR(NOT(ISNUMBER(F70)),F70&lt;=0,A70="",B70="",AND(B70="Платёж",D70=""),AND(B70="Поступление",C70="")),"Проверьте","OK"))</x:f>
      </x:c>
    </x:row>
    <x:row r="71">
      <x:c r="A71" s="28"/>
      <x:c r="F71" s="29"/>
      <x:c r="H71" t="str">
        <x:f>IF(F71="","",IF(OR(NOT(ISNUMBER(F71)),F71&lt;=0,A71="",B71="",AND(B71="Платёж",D71=""),AND(B71="Поступление",C71="")),"Проверьте","OK"))</x:f>
      </x:c>
    </x:row>
    <x:row r="72">
      <x:c r="A72" s="28"/>
      <x:c r="F72" s="29"/>
      <x:c r="H72" t="str">
        <x:f>IF(F72="","",IF(OR(NOT(ISNUMBER(F72)),F72&lt;=0,A72="",B72="",AND(B72="Платёж",D72=""),AND(B72="Поступление",C72="")),"Проверьте","OK"))</x:f>
      </x:c>
    </x:row>
    <x:row r="73">
      <x:c r="A73" s="28"/>
      <x:c r="F73" s="29"/>
      <x:c r="H73" t="str">
        <x:f>IF(F73="","",IF(OR(NOT(ISNUMBER(F73)),F73&lt;=0,A73="",B73="",AND(B73="Платёж",D73=""),AND(B73="Поступление",C73="")),"Проверьте","OK"))</x:f>
      </x:c>
    </x:row>
    <x:row r="74">
      <x:c r="A74" s="28"/>
      <x:c r="F74" s="29"/>
      <x:c r="H74" t="str">
        <x:f>IF(F74="","",IF(OR(NOT(ISNUMBER(F74)),F74&lt;=0,A74="",B74="",AND(B74="Платёж",D74=""),AND(B74="Поступление",C74="")),"Проверьте","OK"))</x:f>
      </x:c>
    </x:row>
    <x:row r="75">
      <x:c r="A75" s="28"/>
      <x:c r="F75" s="29"/>
      <x:c r="H75" t="str">
        <x:f>IF(F75="","",IF(OR(NOT(ISNUMBER(F75)),F75&lt;=0,A75="",B75="",AND(B75="Платёж",D75=""),AND(B75="Поступление",C75="")),"Проверьте","OK"))</x:f>
      </x:c>
    </x:row>
    <x:row r="76">
      <x:c r="A76" s="28"/>
      <x:c r="F76" s="29"/>
      <x:c r="H76" t="str">
        <x:f>IF(F76="","",IF(OR(NOT(ISNUMBER(F76)),F76&lt;=0,A76="",B76="",AND(B76="Платёж",D76=""),AND(B76="Поступление",C76="")),"Проверьте","OK"))</x:f>
      </x:c>
    </x:row>
    <x:row r="77">
      <x:c r="A77" s="28"/>
      <x:c r="F77" s="29"/>
      <x:c r="H77" t="str">
        <x:f>IF(F77="","",IF(OR(NOT(ISNUMBER(F77)),F77&lt;=0,A77="",B77="",AND(B77="Платёж",D77=""),AND(B77="Поступление",C77="")),"Проверьте","OK"))</x:f>
      </x:c>
    </x:row>
    <x:row r="78">
      <x:c r="A78" s="28"/>
      <x:c r="F78" s="29"/>
      <x:c r="H78" t="str">
        <x:f>IF(F78="","",IF(OR(NOT(ISNUMBER(F78)),F78&lt;=0,A78="",B78="",AND(B78="Платёж",D78=""),AND(B78="Поступление",C78="")),"Проверьте","OK"))</x:f>
      </x:c>
    </x:row>
    <x:row r="79">
      <x:c r="A79" s="28"/>
      <x:c r="F79" s="29"/>
      <x:c r="H79" t="str">
        <x:f>IF(F79="","",IF(OR(NOT(ISNUMBER(F79)),F79&lt;=0,A79="",B79="",AND(B79="Платёж",D79=""),AND(B79="Поступление",C79="")),"Проверьте","OK"))</x:f>
      </x:c>
    </x:row>
    <x:row r="80">
      <x:c r="A80" s="28"/>
      <x:c r="F80" s="29"/>
      <x:c r="H80" t="str">
        <x:f>IF(F80="","",IF(OR(NOT(ISNUMBER(F80)),F80&lt;=0,A80="",B80="",AND(B80="Платёж",D80=""),AND(B80="Поступление",C80="")),"Проверьте","OK"))</x:f>
      </x:c>
    </x:row>
    <x:row r="81">
      <x:c r="A81" s="28"/>
      <x:c r="F81" s="29"/>
      <x:c r="H81" t="str">
        <x:f>IF(F81="","",IF(OR(NOT(ISNUMBER(F81)),F81&lt;=0,A81="",B81="",AND(B81="Платёж",D81=""),AND(B81="Поступление",C81="")),"Проверьте","OK"))</x:f>
      </x:c>
    </x:row>
    <x:row r="82">
      <x:c r="A82" s="28"/>
      <x:c r="F82" s="29"/>
      <x:c r="H82" t="str">
        <x:f>IF(F82="","",IF(OR(NOT(ISNUMBER(F82)),F82&lt;=0,A82="",B82="",AND(B82="Платёж",D82=""),AND(B82="Поступление",C82="")),"Проверьте","OK"))</x:f>
      </x:c>
    </x:row>
    <x:row r="83">
      <x:c r="A83" s="28"/>
      <x:c r="F83" s="29"/>
      <x:c r="H83" t="str">
        <x:f>IF(F83="","",IF(OR(NOT(ISNUMBER(F83)),F83&lt;=0,A83="",B83="",AND(B83="Платёж",D83=""),AND(B83="Поступление",C83="")),"Проверьте","OK"))</x:f>
      </x:c>
    </x:row>
    <x:row r="84">
      <x:c r="A84" s="28"/>
      <x:c r="F84" s="29"/>
      <x:c r="H84" t="str">
        <x:f>IF(F84="","",IF(OR(NOT(ISNUMBER(F84)),F84&lt;=0,A84="",B84="",AND(B84="Платёж",D84=""),AND(B84="Поступление",C84="")),"Проверьте","OK"))</x:f>
      </x:c>
    </x:row>
    <x:row r="85">
      <x:c r="A85" s="28"/>
      <x:c r="F85" s="29"/>
      <x:c r="H85" t="str">
        <x:f>IF(F85="","",IF(OR(NOT(ISNUMBER(F85)),F85&lt;=0,A85="",B85="",AND(B85="Платёж",D85=""),AND(B85="Поступление",C85="")),"Проверьте","OK"))</x:f>
      </x:c>
    </x:row>
    <x:row r="86">
      <x:c r="A86" s="28"/>
      <x:c r="F86" s="29"/>
      <x:c r="H86" t="str">
        <x:f>IF(F86="","",IF(OR(NOT(ISNUMBER(F86)),F86&lt;=0,A86="",B86="",AND(B86="Платёж",D86=""),AND(B86="Поступление",C86="")),"Проверьте","OK"))</x:f>
      </x:c>
    </x:row>
    <x:row r="87">
      <x:c r="A87" s="28"/>
      <x:c r="F87" s="29"/>
      <x:c r="H87" t="str">
        <x:f>IF(F87="","",IF(OR(NOT(ISNUMBER(F87)),F87&lt;=0,A87="",B87="",AND(B87="Платёж",D87=""),AND(B87="Поступление",C87="")),"Проверьте","OK"))</x:f>
      </x:c>
    </x:row>
    <x:row r="88">
      <x:c r="A88" s="28"/>
      <x:c r="F88" s="29"/>
      <x:c r="H88" t="str">
        <x:f>IF(F88="","",IF(OR(NOT(ISNUMBER(F88)),F88&lt;=0,A88="",B88="",AND(B88="Платёж",D88=""),AND(B88="Поступление",C88="")),"Проверьте","OK"))</x:f>
      </x:c>
    </x:row>
    <x:row r="89">
      <x:c r="A89" s="28"/>
      <x:c r="F89" s="29"/>
      <x:c r="H89" t="str">
        <x:f>IF(F89="","",IF(OR(NOT(ISNUMBER(F89)),F89&lt;=0,A89="",B89="",AND(B89="Платёж",D89=""),AND(B89="Поступление",C89="")),"Проверьте","OK"))</x:f>
      </x:c>
    </x:row>
    <x:row r="90">
      <x:c r="A90" s="28"/>
      <x:c r="F90" s="29"/>
      <x:c r="H90" t="str">
        <x:f>IF(F90="","",IF(OR(NOT(ISNUMBER(F90)),F90&lt;=0,A90="",B90="",AND(B90="Платёж",D90=""),AND(B90="Поступление",C90="")),"Проверьте","OK"))</x:f>
      </x:c>
    </x:row>
    <x:row r="91">
      <x:c r="A91" s="28"/>
      <x:c r="F91" s="29"/>
      <x:c r="H91" t="str">
        <x:f>IF(F91="","",IF(OR(NOT(ISNUMBER(F91)),F91&lt;=0,A91="",B91="",AND(B91="Платёж",D91=""),AND(B91="Поступление",C91="")),"Проверьте","OK"))</x:f>
      </x:c>
    </x:row>
    <x:row r="92">
      <x:c r="A92" s="28"/>
      <x:c r="F92" s="29"/>
      <x:c r="H92" t="str">
        <x:f>IF(F92="","",IF(OR(NOT(ISNUMBER(F92)),F92&lt;=0,A92="",B92="",AND(B92="Платёж",D92=""),AND(B92="Поступление",C92="")),"Проверьте","OK"))</x:f>
      </x:c>
    </x:row>
    <x:row r="93">
      <x:c r="A93" s="28"/>
      <x:c r="F93" s="29"/>
      <x:c r="H93" t="str">
        <x:f>IF(F93="","",IF(OR(NOT(ISNUMBER(F93)),F93&lt;=0,A93="",B93="",AND(B93="Платёж",D93=""),AND(B93="Поступление",C93="")),"Проверьте","OK"))</x:f>
      </x:c>
    </x:row>
    <x:row r="94">
      <x:c r="A94" s="28"/>
      <x:c r="F94" s="29"/>
      <x:c r="H94" t="str">
        <x:f>IF(F94="","",IF(OR(NOT(ISNUMBER(F94)),F94&lt;=0,A94="",B94="",AND(B94="Платёж",D94=""),AND(B94="Поступление",C94="")),"Проверьте","OK"))</x:f>
      </x:c>
    </x:row>
    <x:row r="95">
      <x:c r="A95" s="28"/>
      <x:c r="F95" s="29"/>
      <x:c r="H95" t="str">
        <x:f>IF(F95="","",IF(OR(NOT(ISNUMBER(F95)),F95&lt;=0,A95="",B95="",AND(B95="Платёж",D95=""),AND(B95="Поступление",C95="")),"Проверьте","OK"))</x:f>
      </x:c>
    </x:row>
    <x:row r="96">
      <x:c r="A96" s="28"/>
      <x:c r="F96" s="29"/>
      <x:c r="H96" t="str">
        <x:f>IF(F96="","",IF(OR(NOT(ISNUMBER(F96)),F96&lt;=0,A96="",B96="",AND(B96="Платёж",D96=""),AND(B96="Поступление",C96="")),"Проверьте","OK"))</x:f>
      </x:c>
    </x:row>
    <x:row r="97">
      <x:c r="A97" s="28"/>
      <x:c r="F97" s="29"/>
      <x:c r="H97" t="str">
        <x:f>IF(F97="","",IF(OR(NOT(ISNUMBER(F97)),F97&lt;=0,A97="",B97="",AND(B97="Платёж",D97=""),AND(B97="Поступление",C97="")),"Проверьте","OK"))</x:f>
      </x:c>
    </x:row>
    <x:row r="98">
      <x:c r="A98" s="28"/>
      <x:c r="F98" s="29"/>
      <x:c r="H98" t="str">
        <x:f>IF(F98="","",IF(OR(NOT(ISNUMBER(F98)),F98&lt;=0,A98="",B98="",AND(B98="Платёж",D98=""),AND(B98="Поступление",C98="")),"Проверьте","OK"))</x:f>
      </x:c>
    </x:row>
    <x:row r="99">
      <x:c r="A99" s="28"/>
      <x:c r="F99" s="29"/>
      <x:c r="H99" t="str">
        <x:f>IF(F99="","",IF(OR(NOT(ISNUMBER(F99)),F99&lt;=0,A99="",B99="",AND(B99="Платёж",D99=""),AND(B99="Поступление",C99="")),"Проверьте","OK"))</x:f>
      </x:c>
    </x:row>
    <x:row r="100">
      <x:c r="A100" s="28"/>
      <x:c r="F100" s="29"/>
      <x:c r="H100" t="str">
        <x:f>IF(F100="","",IF(OR(NOT(ISNUMBER(F100)),F100&lt;=0,A100="",B100="",AND(B100="Платёж",D100=""),AND(B100="Поступление",C100="")),"Проверьте","OK"))</x:f>
      </x:c>
    </x:row>
    <x:row r="101">
      <x:c r="A101" s="28"/>
      <x:c r="F101" s="29"/>
      <x:c r="H101" t="str">
        <x:f>IF(F101="","",IF(OR(NOT(ISNUMBER(F101)),F101&lt;=0,A101="",B101="",AND(B101="Платёж",D101=""),AND(B101="Поступление",C101="")),"Проверьте","OK"))</x:f>
      </x:c>
    </x:row>
    <x:row r="102">
      <x:c r="A102" s="28"/>
      <x:c r="F102" s="29"/>
      <x:c r="H102" t="str">
        <x:f>IF(F102="","",IF(OR(NOT(ISNUMBER(F102)),F102&lt;=0,A102="",B102="",AND(B102="Платёж",D102=""),AND(B102="Поступление",C102="")),"Проверьте","OK"))</x:f>
      </x:c>
    </x:row>
    <x:row r="103">
      <x:c r="A103" s="28"/>
      <x:c r="F103" s="29"/>
      <x:c r="H103" t="str">
        <x:f>IF(F103="","",IF(OR(NOT(ISNUMBER(F103)),F103&lt;=0,A103="",B103="",AND(B103="Платёж",D103=""),AND(B103="Поступление",C103="")),"Проверьте","OK"))</x:f>
      </x:c>
    </x:row>
    <x:row r="104">
      <x:c r="A104" s="28"/>
      <x:c r="F104" s="29"/>
      <x:c r="H104" t="str">
        <x:f>IF(F104="","",IF(OR(NOT(ISNUMBER(F104)),F104&lt;=0,A104="",B104="",AND(B104="Платёж",D104=""),AND(B104="Поступление",C104="")),"Проверьте","OK"))</x:f>
      </x:c>
    </x:row>
    <x:row r="105">
      <x:c r="A105" s="28"/>
      <x:c r="F105" s="29"/>
      <x:c r="H105" t="str">
        <x:f>IF(F105="","",IF(OR(NOT(ISNUMBER(F105)),F105&lt;=0,A105="",B105="",AND(B105="Платёж",D105=""),AND(B105="Поступление",C105="")),"Проверьте","OK"))</x:f>
      </x:c>
    </x:row>
    <x:row r="106">
      <x:c r="A106" s="28"/>
      <x:c r="F106" s="29"/>
      <x:c r="H106" t="str">
        <x:f>IF(F106="","",IF(OR(NOT(ISNUMBER(F106)),F106&lt;=0,A106="",B106="",AND(B106="Платёж",D106=""),AND(B106="Поступление",C106="")),"Проверьте","OK"))</x:f>
      </x:c>
    </x:row>
    <x:row r="107">
      <x:c r="A107" s="28"/>
      <x:c r="F107" s="29"/>
      <x:c r="H107" t="str">
        <x:f>IF(F107="","",IF(OR(NOT(ISNUMBER(F107)),F107&lt;=0,A107="",B107="",AND(B107="Платёж",D107=""),AND(B107="Поступление",C107="")),"Проверьте","OK"))</x:f>
      </x:c>
    </x:row>
    <x:row r="108">
      <x:c r="A108" s="28"/>
      <x:c r="F108" s="29"/>
      <x:c r="H108" t="str">
        <x:f>IF(F108="","",IF(OR(NOT(ISNUMBER(F108)),F108&lt;=0,A108="",B108="",AND(B108="Платёж",D108=""),AND(B108="Поступление",C108="")),"Проверьте","OK"))</x:f>
      </x:c>
    </x:row>
    <x:row r="109">
      <x:c r="A109" s="28"/>
      <x:c r="F109" s="29"/>
      <x:c r="H109" t="str">
        <x:f>IF(F109="","",IF(OR(NOT(ISNUMBER(F109)),F109&lt;=0,A109="",B109="",AND(B109="Платёж",D109=""),AND(B109="Поступление",C109="")),"Проверьте","OK"))</x:f>
      </x:c>
    </x:row>
    <x:row r="110">
      <x:c r="A110" s="28"/>
      <x:c r="F110" s="29"/>
      <x:c r="H110" t="str">
        <x:f>IF(F110="","",IF(OR(NOT(ISNUMBER(F110)),F110&lt;=0,A110="",B110="",AND(B110="Платёж",D110=""),AND(B110="Поступление",C110="")),"Проверьте","OK"))</x:f>
      </x:c>
    </x:row>
    <x:row r="111">
      <x:c r="A111" s="28"/>
      <x:c r="F111" s="29"/>
      <x:c r="H111" t="str">
        <x:f>IF(F111="","",IF(OR(NOT(ISNUMBER(F111)),F111&lt;=0,A111="",B111="",AND(B111="Платёж",D111=""),AND(B111="Поступление",C111="")),"Проверьте","OK"))</x:f>
      </x:c>
    </x:row>
    <x:row r="112">
      <x:c r="A112" s="28"/>
      <x:c r="F112" s="29"/>
      <x:c r="H112" t="str">
        <x:f>IF(F112="","",IF(OR(NOT(ISNUMBER(F112)),F112&lt;=0,A112="",B112="",AND(B112="Платёж",D112=""),AND(B112="Поступление",C112="")),"Проверьте","OK"))</x:f>
      </x:c>
    </x:row>
    <x:row r="113">
      <x:c r="A113" s="28"/>
      <x:c r="F113" s="29"/>
      <x:c r="H113" t="str">
        <x:f>IF(F113="","",IF(OR(NOT(ISNUMBER(F113)),F113&lt;=0,A113="",B113="",AND(B113="Платёж",D113=""),AND(B113="Поступление",C113="")),"Проверьте","OK"))</x:f>
      </x:c>
    </x:row>
    <x:row r="114">
      <x:c r="A114" s="28"/>
      <x:c r="F114" s="29"/>
      <x:c r="H114" t="str">
        <x:f>IF(F114="","",IF(OR(NOT(ISNUMBER(F114)),F114&lt;=0,A114="",B114="",AND(B114="Платёж",D114=""),AND(B114="Поступление",C114="")),"Проверьте","OK"))</x:f>
      </x:c>
    </x:row>
    <x:row r="115">
      <x:c r="A115" s="28"/>
      <x:c r="F115" s="29"/>
      <x:c r="H115" t="str">
        <x:f>IF(F115="","",IF(OR(NOT(ISNUMBER(F115)),F115&lt;=0,A115="",B115="",AND(B115="Платёж",D115=""),AND(B115="Поступление",C115="")),"Проверьте","OK"))</x:f>
      </x:c>
    </x:row>
    <x:row r="116">
      <x:c r="A116" s="28"/>
      <x:c r="F116" s="29"/>
      <x:c r="H116" t="str">
        <x:f>IF(F116="","",IF(OR(NOT(ISNUMBER(F116)),F116&lt;=0,A116="",B116="",AND(B116="Платёж",D116=""),AND(B116="Поступление",C116="")),"Проверьте","OK"))</x:f>
      </x:c>
    </x:row>
    <x:row r="117">
      <x:c r="A117" s="28"/>
      <x:c r="F117" s="29"/>
      <x:c r="H117" t="str">
        <x:f>IF(F117="","",IF(OR(NOT(ISNUMBER(F117)),F117&lt;=0,A117="",B117="",AND(B117="Платёж",D117=""),AND(B117="Поступление",C117="")),"Проверьте","OK"))</x:f>
      </x:c>
    </x:row>
    <x:row r="118">
      <x:c r="A118" s="28"/>
      <x:c r="F118" s="29"/>
      <x:c r="H118" t="str">
        <x:f>IF(F118="","",IF(OR(NOT(ISNUMBER(F118)),F118&lt;=0,A118="",B118="",AND(B118="Платёж",D118=""),AND(B118="Поступление",C118="")),"Проверьте","OK"))</x:f>
      </x:c>
    </x:row>
    <x:row r="119">
      <x:c r="A119" s="28"/>
      <x:c r="F119" s="29"/>
      <x:c r="H119" t="str">
        <x:f>IF(F119="","",IF(OR(NOT(ISNUMBER(F119)),F119&lt;=0,A119="",B119="",AND(B119="Платёж",D119=""),AND(B119="Поступление",C119="")),"Проверьте","OK"))</x:f>
      </x:c>
    </x:row>
    <x:row r="120">
      <x:c r="A120" s="28"/>
      <x:c r="F120" s="29"/>
      <x:c r="H120" t="str">
        <x:f>IF(F120="","",IF(OR(NOT(ISNUMBER(F120)),F120&lt;=0,A120="",B120="",AND(B120="Платёж",D120=""),AND(B120="Поступление",C120="")),"Проверьте","OK"))</x:f>
      </x:c>
    </x:row>
    <x:row r="121">
      <x:c r="A121" s="28"/>
      <x:c r="F121" s="29"/>
      <x:c r="H121" t="str">
        <x:f>IF(F121="","",IF(OR(NOT(ISNUMBER(F121)),F121&lt;=0,A121="",B121="",AND(B121="Платёж",D121=""),AND(B121="Поступление",C121="")),"Проверьте","OK"))</x:f>
      </x:c>
    </x:row>
    <x:row r="122">
      <x:c r="A122" s="28"/>
      <x:c r="F122" s="29"/>
      <x:c r="H122" t="str">
        <x:f>IF(F122="","",IF(OR(NOT(ISNUMBER(F122)),F122&lt;=0,A122="",B122="",AND(B122="Платёж",D122=""),AND(B122="Поступление",C122="")),"Проверьте","OK"))</x:f>
      </x:c>
    </x:row>
    <x:row r="123">
      <x:c r="A123" s="28"/>
      <x:c r="F123" s="29"/>
      <x:c r="H123" t="str">
        <x:f>IF(F123="","",IF(OR(NOT(ISNUMBER(F123)),F123&lt;=0,A123="",B123="",AND(B123="Платёж",D123=""),AND(B123="Поступление",C123="")),"Проверьте","OK"))</x:f>
      </x:c>
    </x:row>
    <x:row r="124">
      <x:c r="A124" s="28"/>
      <x:c r="F124" s="29"/>
      <x:c r="H124" t="str">
        <x:f>IF(F124="","",IF(OR(NOT(ISNUMBER(F124)),F124&lt;=0,A124="",B124="",AND(B124="Платёж",D124=""),AND(B124="Поступление",C124="")),"Проверьте","OK"))</x:f>
      </x:c>
    </x:row>
    <x:row r="125">
      <x:c r="A125" s="28"/>
      <x:c r="F125" s="29"/>
      <x:c r="H125" t="str">
        <x:f>IF(F125="","",IF(OR(NOT(ISNUMBER(F125)),F125&lt;=0,A125="",B125="",AND(B125="Платёж",D125=""),AND(B125="Поступление",C125="")),"Проверьте","OK"))</x:f>
      </x:c>
    </x:row>
    <x:row r="126">
      <x:c r="A126" s="28"/>
      <x:c r="F126" s="29"/>
      <x:c r="H126" t="str">
        <x:f>IF(F126="","",IF(OR(NOT(ISNUMBER(F126)),F126&lt;=0,A126="",B126="",AND(B126="Платёж",D126=""),AND(B126="Поступление",C126="")),"Проверьте","OK"))</x:f>
      </x:c>
    </x:row>
    <x:row r="127">
      <x:c r="A127" s="28"/>
      <x:c r="F127" s="29"/>
      <x:c r="H127" t="str">
        <x:f>IF(F127="","",IF(OR(NOT(ISNUMBER(F127)),F127&lt;=0,A127="",B127="",AND(B127="Платёж",D127=""),AND(B127="Поступление",C127="")),"Проверьте","OK"))</x:f>
      </x:c>
    </x:row>
    <x:row r="128">
      <x:c r="A128" s="28"/>
      <x:c r="F128" s="29"/>
      <x:c r="H128" t="str">
        <x:f>IF(F128="","",IF(OR(NOT(ISNUMBER(F128)),F128&lt;=0,A128="",B128="",AND(B128="Платёж",D128=""),AND(B128="Поступление",C128="")),"Проверьте","OK"))</x:f>
      </x:c>
    </x:row>
    <x:row r="129">
      <x:c r="A129" s="28"/>
      <x:c r="F129" s="29"/>
      <x:c r="H129" t="str">
        <x:f>IF(F129="","",IF(OR(NOT(ISNUMBER(F129)),F129&lt;=0,A129="",B129="",AND(B129="Платёж",D129=""),AND(B129="Поступление",C129="")),"Проверьте","OK"))</x:f>
      </x:c>
    </x:row>
    <x:row r="130">
      <x:c r="A130" s="28"/>
      <x:c r="F130" s="29"/>
      <x:c r="H130" t="str">
        <x:f>IF(F130="","",IF(OR(NOT(ISNUMBER(F130)),F130&lt;=0,A130="",B130="",AND(B130="Платёж",D130=""),AND(B130="Поступление",C130="")),"Проверьте","OK"))</x:f>
      </x:c>
    </x:row>
    <x:row r="131">
      <x:c r="A131" s="28"/>
      <x:c r="F131" s="29"/>
      <x:c r="H131" t="str">
        <x:f>IF(F131="","",IF(OR(NOT(ISNUMBER(F131)),F131&lt;=0,A131="",B131="",AND(B131="Платёж",D131=""),AND(B131="Поступление",C131="")),"Проверьте","OK"))</x:f>
      </x:c>
    </x:row>
    <x:row r="132">
      <x:c r="A132" s="28"/>
      <x:c r="F132" s="29"/>
      <x:c r="H132" t="str">
        <x:f>IF(F132="","",IF(OR(NOT(ISNUMBER(F132)),F132&lt;=0,A132="",B132="",AND(B132="Платёж",D132=""),AND(B132="Поступление",C132="")),"Проверьте","OK"))</x:f>
      </x:c>
    </x:row>
    <x:row r="133">
      <x:c r="A133" s="28"/>
      <x:c r="F133" s="29"/>
      <x:c r="H133" t="str">
        <x:f>IF(F133="","",IF(OR(NOT(ISNUMBER(F133)),F133&lt;=0,A133="",B133="",AND(B133="Платёж",D133=""),AND(B133="Поступление",C133="")),"Проверьте","OK"))</x:f>
      </x:c>
    </x:row>
    <x:row r="134">
      <x:c r="A134" s="28"/>
      <x:c r="F134" s="29"/>
      <x:c r="H134" t="str">
        <x:f>IF(F134="","",IF(OR(NOT(ISNUMBER(F134)),F134&lt;=0,A134="",B134="",AND(B134="Платёж",D134=""),AND(B134="Поступление",C134="")),"Проверьте","OK"))</x:f>
      </x:c>
    </x:row>
    <x:row r="135">
      <x:c r="A135" s="28"/>
      <x:c r="F135" s="29"/>
      <x:c r="H135" t="str">
        <x:f>IF(F135="","",IF(OR(NOT(ISNUMBER(F135)),F135&lt;=0,A135="",B135="",AND(B135="Платёж",D135=""),AND(B135="Поступление",C135="")),"Проверьте","OK"))</x:f>
      </x:c>
    </x:row>
    <x:row r="136">
      <x:c r="A136" s="28"/>
      <x:c r="F136" s="29"/>
      <x:c r="H136" t="str">
        <x:f>IF(F136="","",IF(OR(NOT(ISNUMBER(F136)),F136&lt;=0,A136="",B136="",AND(B136="Платёж",D136=""),AND(B136="Поступление",C136="")),"Проверьте","OK"))</x:f>
      </x:c>
    </x:row>
    <x:row r="137">
      <x:c r="A137" s="28"/>
      <x:c r="F137" s="29"/>
      <x:c r="H137" t="str">
        <x:f>IF(F137="","",IF(OR(NOT(ISNUMBER(F137)),F137&lt;=0,A137="",B137="",AND(B137="Платёж",D137=""),AND(B137="Поступление",C137="")),"Проверьте","OK"))</x:f>
      </x:c>
    </x:row>
    <x:row r="138">
      <x:c r="A138" s="28"/>
      <x:c r="F138" s="29"/>
      <x:c r="H138" t="str">
        <x:f>IF(F138="","",IF(OR(NOT(ISNUMBER(F138)),F138&lt;=0,A138="",B138="",AND(B138="Платёж",D138=""),AND(B138="Поступление",C138="")),"Проверьте","OK"))</x:f>
      </x:c>
    </x:row>
    <x:row r="139">
      <x:c r="A139" s="28"/>
      <x:c r="F139" s="29"/>
      <x:c r="H139" t="str">
        <x:f>IF(F139="","",IF(OR(NOT(ISNUMBER(F139)),F139&lt;=0,A139="",B139="",AND(B139="Платёж",D139=""),AND(B139="Поступление",C139="")),"Проверьте","OK"))</x:f>
      </x:c>
    </x:row>
    <x:row r="140">
      <x:c r="A140" s="28"/>
      <x:c r="F140" s="29"/>
      <x:c r="H140" t="str">
        <x:f>IF(F140="","",IF(OR(NOT(ISNUMBER(F140)),F140&lt;=0,A140="",B140="",AND(B140="Платёж",D140=""),AND(B140="Поступление",C140="")),"Проверьте","OK"))</x:f>
      </x:c>
    </x:row>
    <x:row r="141">
      <x:c r="A141" s="28"/>
      <x:c r="F141" s="29"/>
      <x:c r="H141" t="str">
        <x:f>IF(F141="","",IF(OR(NOT(ISNUMBER(F141)),F141&lt;=0,A141="",B141="",AND(B141="Платёж",D141=""),AND(B141="Поступление",C141="")),"Проверьте","OK"))</x:f>
      </x:c>
    </x:row>
    <x:row r="142">
      <x:c r="A142" s="28"/>
      <x:c r="F142" s="29"/>
      <x:c r="H142" t="str">
        <x:f>IF(F142="","",IF(OR(NOT(ISNUMBER(F142)),F142&lt;=0,A142="",B142="",AND(B142="Платёж",D142=""),AND(B142="Поступление",C142="")),"Проверьте","OK"))</x:f>
      </x:c>
    </x:row>
    <x:row r="143">
      <x:c r="A143" s="28"/>
      <x:c r="F143" s="29"/>
      <x:c r="H143" t="str">
        <x:f>IF(F143="","",IF(OR(NOT(ISNUMBER(F143)),F143&lt;=0,A143="",B143="",AND(B143="Платёж",D143=""),AND(B143="Поступление",C143="")),"Проверьте","OK"))</x:f>
      </x:c>
    </x:row>
    <x:row r="144">
      <x:c r="A144" s="28"/>
      <x:c r="F144" s="29"/>
      <x:c r="H144" t="str">
        <x:f>IF(F144="","",IF(OR(NOT(ISNUMBER(F144)),F144&lt;=0,A144="",B144="",AND(B144="Платёж",D144=""),AND(B144="Поступление",C144="")),"Проверьте","OK"))</x:f>
      </x:c>
    </x:row>
    <x:row r="145">
      <x:c r="A145" s="28"/>
      <x:c r="F145" s="29"/>
      <x:c r="H145" t="str">
        <x:f>IF(F145="","",IF(OR(NOT(ISNUMBER(F145)),F145&lt;=0,A145="",B145="",AND(B145="Платёж",D145=""),AND(B145="Поступление",C145="")),"Проверьте","OK"))</x:f>
      </x:c>
    </x:row>
    <x:row r="146">
      <x:c r="A146" s="28"/>
      <x:c r="F146" s="29"/>
      <x:c r="H146" t="str">
        <x:f>IF(F146="","",IF(OR(NOT(ISNUMBER(F146)),F146&lt;=0,A146="",B146="",AND(B146="Платёж",D146=""),AND(B146="Поступление",C146="")),"Проверьте","OK"))</x:f>
      </x:c>
    </x:row>
    <x:row r="147">
      <x:c r="A147" s="28"/>
      <x:c r="F147" s="29"/>
      <x:c r="H147" t="str">
        <x:f>IF(F147="","",IF(OR(NOT(ISNUMBER(F147)),F147&lt;=0,A147="",B147="",AND(B147="Платёж",D147=""),AND(B147="Поступление",C147="")),"Проверьте","OK"))</x:f>
      </x:c>
    </x:row>
    <x:row r="148">
      <x:c r="A148" s="28"/>
      <x:c r="F148" s="29"/>
      <x:c r="H148" t="str">
        <x:f>IF(F148="","",IF(OR(NOT(ISNUMBER(F148)),F148&lt;=0,A148="",B148="",AND(B148="Платёж",D148=""),AND(B148="Поступление",C148="")),"Проверьте","OK"))</x:f>
      </x:c>
    </x:row>
    <x:row r="149">
      <x:c r="A149" s="28"/>
      <x:c r="F149" s="29"/>
      <x:c r="H149" t="str">
        <x:f>IF(F149="","",IF(OR(NOT(ISNUMBER(F149)),F149&lt;=0,A149="",B149="",AND(B149="Платёж",D149=""),AND(B149="Поступление",C149="")),"Проверьте","OK"))</x:f>
      </x:c>
    </x:row>
    <x:row r="150">
      <x:c r="A150" s="28"/>
      <x:c r="F150" s="29"/>
      <x:c r="H150" t="str">
        <x:f>IF(F150="","",IF(OR(NOT(ISNUMBER(F150)),F150&lt;=0,A150="",B150="",AND(B150="Платёж",D150=""),AND(B150="Поступление",C150="")),"Проверьте","OK"))</x:f>
      </x:c>
    </x:row>
    <x:row r="151">
      <x:c r="A151" s="28"/>
      <x:c r="F151" s="29"/>
      <x:c r="H151" t="str">
        <x:f>IF(F151="","",IF(OR(NOT(ISNUMBER(F151)),F151&lt;=0,A151="",B151="",AND(B151="Платёж",D151=""),AND(B151="Поступление",C151="")),"Проверьте","OK"))</x:f>
      </x:c>
    </x:row>
    <x:row r="152">
      <x:c r="A152" s="28"/>
      <x:c r="F152" s="29"/>
      <x:c r="H152" t="str">
        <x:f>IF(F152="","",IF(OR(NOT(ISNUMBER(F152)),F152&lt;=0,A152="",B152="",AND(B152="Платёж",D152=""),AND(B152="Поступление",C152="")),"Проверьте","OK"))</x:f>
      </x:c>
    </x:row>
    <x:row r="153">
      <x:c r="A153" s="28"/>
      <x:c r="F153" s="29"/>
      <x:c r="H153" t="str">
        <x:f>IF(F153="","",IF(OR(NOT(ISNUMBER(F153)),F153&lt;=0,A153="",B153="",AND(B153="Платёж",D153=""),AND(B153="Поступление",C153="")),"Проверьте","OK"))</x:f>
      </x:c>
    </x:row>
    <x:row r="154">
      <x:c r="A154" s="28"/>
      <x:c r="F154" s="29"/>
      <x:c r="H154" t="str">
        <x:f>IF(F154="","",IF(OR(NOT(ISNUMBER(F154)),F154&lt;=0,A154="",B154="",AND(B154="Платёж",D154=""),AND(B154="Поступление",C154="")),"Проверьте","OK"))</x:f>
      </x:c>
    </x:row>
    <x:row r="155">
      <x:c r="A155" s="28"/>
      <x:c r="F155" s="29"/>
      <x:c r="H155" t="str">
        <x:f>IF(F155="","",IF(OR(NOT(ISNUMBER(F155)),F155&lt;=0,A155="",B155="",AND(B155="Платёж",D155=""),AND(B155="Поступление",C155="")),"Проверьте","OK"))</x:f>
      </x:c>
    </x:row>
    <x:row r="156">
      <x:c r="A156" s="28"/>
      <x:c r="F156" s="29"/>
      <x:c r="H156" t="str">
        <x:f>IF(F156="","",IF(OR(NOT(ISNUMBER(F156)),F156&lt;=0,A156="",B156="",AND(B156="Платёж",D156=""),AND(B156="Поступление",C156="")),"Проверьте","OK"))</x:f>
      </x:c>
    </x:row>
    <x:row r="157">
      <x:c r="A157" s="28"/>
      <x:c r="F157" s="29"/>
      <x:c r="H157" t="str">
        <x:f>IF(F157="","",IF(OR(NOT(ISNUMBER(F157)),F157&lt;=0,A157="",B157="",AND(B157="Платёж",D157=""),AND(B157="Поступление",C157="")),"Проверьте","OK"))</x:f>
      </x:c>
    </x:row>
    <x:row r="158">
      <x:c r="A158" s="28"/>
      <x:c r="F158" s="29"/>
      <x:c r="H158" t="str">
        <x:f>IF(F158="","",IF(OR(NOT(ISNUMBER(F158)),F158&lt;=0,A158="",B158="",AND(B158="Платёж",D158=""),AND(B158="Поступление",C158="")),"Проверьте","OK"))</x:f>
      </x:c>
    </x:row>
    <x:row r="159">
      <x:c r="A159" s="28"/>
      <x:c r="F159" s="29"/>
      <x:c r="H159" t="str">
        <x:f>IF(F159="","",IF(OR(NOT(ISNUMBER(F159)),F159&lt;=0,A159="",B159="",AND(B159="Платёж",D159=""),AND(B159="Поступление",C159="")),"Проверьте","OK"))</x:f>
      </x:c>
    </x:row>
    <x:row r="160">
      <x:c r="A160" s="28"/>
      <x:c r="F160" s="29"/>
      <x:c r="H160" t="str">
        <x:f>IF(F160="","",IF(OR(NOT(ISNUMBER(F160)),F160&lt;=0,A160="",B160="",AND(B160="Платёж",D160=""),AND(B160="Поступление",C160="")),"Проверьте","OK"))</x:f>
      </x:c>
    </x:row>
    <x:row r="161">
      <x:c r="A161" s="28"/>
      <x:c r="F161" s="29"/>
      <x:c r="H161" t="str">
        <x:f>IF(F161="","",IF(OR(NOT(ISNUMBER(F161)),F161&lt;=0,A161="",B161="",AND(B161="Платёж",D161=""),AND(B161="Поступление",C161="")),"Проверьте","OK"))</x:f>
      </x:c>
    </x:row>
    <x:row r="162">
      <x:c r="A162" s="28"/>
      <x:c r="F162" s="29"/>
      <x:c r="H162" t="str">
        <x:f>IF(F162="","",IF(OR(NOT(ISNUMBER(F162)),F162&lt;=0,A162="",B162="",AND(B162="Платёж",D162=""),AND(B162="Поступление",C162="")),"Проверьте","OK"))</x:f>
      </x:c>
    </x:row>
    <x:row r="163">
      <x:c r="A163" s="28"/>
      <x:c r="F163" s="29"/>
      <x:c r="H163" t="str">
        <x:f>IF(F163="","",IF(OR(NOT(ISNUMBER(F163)),F163&lt;=0,A163="",B163="",AND(B163="Платёж",D163=""),AND(B163="Поступление",C163="")),"Проверьте","OK"))</x:f>
      </x:c>
    </x:row>
    <x:row r="164">
      <x:c r="A164" s="28"/>
      <x:c r="F164" s="29"/>
      <x:c r="H164" t="str">
        <x:f>IF(F164="","",IF(OR(NOT(ISNUMBER(F164)),F164&lt;=0,A164="",B164="",AND(B164="Платёж",D164=""),AND(B164="Поступление",C164="")),"Проверьте","OK"))</x:f>
      </x:c>
    </x:row>
    <x:row r="165">
      <x:c r="A165" s="28"/>
      <x:c r="F165" s="29"/>
      <x:c r="H165" t="str">
        <x:f>IF(F165="","",IF(OR(NOT(ISNUMBER(F165)),F165&lt;=0,A165="",B165="",AND(B165="Платёж",D165=""),AND(B165="Поступление",C165="")),"Проверьте","OK"))</x:f>
      </x:c>
    </x:row>
    <x:row r="166">
      <x:c r="A166" s="28"/>
      <x:c r="F166" s="29"/>
      <x:c r="H166" t="str">
        <x:f>IF(F166="","",IF(OR(NOT(ISNUMBER(F166)),F166&lt;=0,A166="",B166="",AND(B166="Платёж",D166=""),AND(B166="Поступление",C166="")),"Проверьте","OK"))</x:f>
      </x:c>
    </x:row>
    <x:row r="167">
      <x:c r="A167" s="28"/>
      <x:c r="F167" s="29"/>
      <x:c r="H167" t="str">
        <x:f>IF(F167="","",IF(OR(NOT(ISNUMBER(F167)),F167&lt;=0,A167="",B167="",AND(B167="Платёж",D167=""),AND(B167="Поступление",C167="")),"Проверьте","OK"))</x:f>
      </x:c>
    </x:row>
    <x:row r="168">
      <x:c r="A168" s="28"/>
      <x:c r="F168" s="29"/>
      <x:c r="H168" t="str">
        <x:f>IF(F168="","",IF(OR(NOT(ISNUMBER(F168)),F168&lt;=0,A168="",B168="",AND(B168="Платёж",D168=""),AND(B168="Поступление",C168="")),"Проверьте","OK"))</x:f>
      </x:c>
    </x:row>
    <x:row r="169">
      <x:c r="A169" s="28"/>
      <x:c r="F169" s="29"/>
      <x:c r="H169" t="str">
        <x:f>IF(F169="","",IF(OR(NOT(ISNUMBER(F169)),F169&lt;=0,A169="",B169="",AND(B169="Платёж",D169=""),AND(B169="Поступление",C169="")),"Проверьте","OK"))</x:f>
      </x:c>
    </x:row>
    <x:row r="170">
      <x:c r="A170" s="28"/>
      <x:c r="F170" s="29"/>
      <x:c r="H170" t="str">
        <x:f>IF(F170="","",IF(OR(NOT(ISNUMBER(F170)),F170&lt;=0,A170="",B170="",AND(B170="Платёж",D170=""),AND(B170="Поступление",C170="")),"Проверьте","OK"))</x:f>
      </x:c>
    </x:row>
    <x:row r="171">
      <x:c r="A171" s="28"/>
      <x:c r="F171" s="29"/>
      <x:c r="H171" t="str">
        <x:f>IF(F171="","",IF(OR(NOT(ISNUMBER(F171)),F171&lt;=0,A171="",B171="",AND(B171="Платёж",D171=""),AND(B171="Поступление",C171="")),"Проверьте","OK"))</x:f>
      </x:c>
    </x:row>
    <x:row r="172">
      <x:c r="A172" s="28"/>
      <x:c r="F172" s="29"/>
      <x:c r="H172" t="str">
        <x:f>IF(F172="","",IF(OR(NOT(ISNUMBER(F172)),F172&lt;=0,A172="",B172="",AND(B172="Платёж",D172=""),AND(B172="Поступление",C172="")),"Проверьте","OK"))</x:f>
      </x:c>
    </x:row>
    <x:row r="173">
      <x:c r="A173" s="28"/>
      <x:c r="F173" s="29"/>
      <x:c r="H173" t="str">
        <x:f>IF(F173="","",IF(OR(NOT(ISNUMBER(F173)),F173&lt;=0,A173="",B173="",AND(B173="Платёж",D173=""),AND(B173="Поступление",C173="")),"Проверьте","OK"))</x:f>
      </x:c>
    </x:row>
    <x:row r="174">
      <x:c r="A174" s="28"/>
      <x:c r="F174" s="29"/>
      <x:c r="H174" t="str">
        <x:f>IF(F174="","",IF(OR(NOT(ISNUMBER(F174)),F174&lt;=0,A174="",B174="",AND(B174="Платёж",D174=""),AND(B174="Поступление",C174="")),"Проверьте","OK"))</x:f>
      </x:c>
    </x:row>
    <x:row r="175">
      <x:c r="A175" s="28"/>
      <x:c r="F175" s="29"/>
      <x:c r="H175" t="str">
        <x:f>IF(F175="","",IF(OR(NOT(ISNUMBER(F175)),F175&lt;=0,A175="",B175="",AND(B175="Платёж",D175=""),AND(B175="Поступление",C175="")),"Проверьте","OK"))</x:f>
      </x:c>
    </x:row>
    <x:row r="176">
      <x:c r="A176" s="28"/>
      <x:c r="F176" s="29"/>
      <x:c r="H176" t="str">
        <x:f>IF(F176="","",IF(OR(NOT(ISNUMBER(F176)),F176&lt;=0,A176="",B176="",AND(B176="Платёж",D176=""),AND(B176="Поступление",C176="")),"Проверьте","OK"))</x:f>
      </x:c>
    </x:row>
    <x:row r="177">
      <x:c r="A177" s="28"/>
      <x:c r="F177" s="29"/>
      <x:c r="H177" t="str">
        <x:f>IF(F177="","",IF(OR(NOT(ISNUMBER(F177)),F177&lt;=0,A177="",B177="",AND(B177="Платёж",D177=""),AND(B177="Поступление",C177="")),"Проверьте","OK"))</x:f>
      </x:c>
    </x:row>
    <x:row r="178">
      <x:c r="A178" s="28"/>
      <x:c r="F178" s="29"/>
      <x:c r="H178" t="str">
        <x:f>IF(F178="","",IF(OR(NOT(ISNUMBER(F178)),F178&lt;=0,A178="",B178="",AND(B178="Платёж",D178=""),AND(B178="Поступление",C178="")),"Проверьте","OK"))</x:f>
      </x:c>
    </x:row>
    <x:row r="179">
      <x:c r="A179" s="28"/>
      <x:c r="F179" s="29"/>
      <x:c r="H179" t="str">
        <x:f>IF(F179="","",IF(OR(NOT(ISNUMBER(F179)),F179&lt;=0,A179="",B179="",AND(B179="Платёж",D179=""),AND(B179="Поступление",C179="")),"Проверьте","OK"))</x:f>
      </x:c>
    </x:row>
    <x:row r="180">
      <x:c r="A180" s="28"/>
      <x:c r="F180" s="29"/>
      <x:c r="H180" t="str">
        <x:f>IF(F180="","",IF(OR(NOT(ISNUMBER(F180)),F180&lt;=0,A180="",B180="",AND(B180="Платёж",D180=""),AND(B180="Поступление",C180="")),"Проверьте","OK"))</x:f>
      </x:c>
    </x:row>
    <x:row r="181">
      <x:c r="A181" s="28"/>
      <x:c r="F181" s="29"/>
      <x:c r="H181" t="str">
        <x:f>IF(F181="","",IF(OR(NOT(ISNUMBER(F181)),F181&lt;=0,A181="",B181="",AND(B181="Платёж",D181=""),AND(B181="Поступление",C181="")),"Проверьте","OK"))</x:f>
      </x:c>
    </x:row>
    <x:row r="182">
      <x:c r="A182" s="28"/>
      <x:c r="F182" s="29"/>
      <x:c r="H182" t="str">
        <x:f>IF(F182="","",IF(OR(NOT(ISNUMBER(F182)),F182&lt;=0,A182="",B182="",AND(B182="Платёж",D182=""),AND(B182="Поступление",C182="")),"Проверьте","OK"))</x:f>
      </x:c>
    </x:row>
    <x:row r="183">
      <x:c r="A183" s="28"/>
      <x:c r="F183" s="29"/>
      <x:c r="H183" t="str">
        <x:f>IF(F183="","",IF(OR(NOT(ISNUMBER(F183)),F183&lt;=0,A183="",B183="",AND(B183="Платёж",D183=""),AND(B183="Поступление",C183="")),"Проверьте","OK"))</x:f>
      </x:c>
    </x:row>
    <x:row r="184">
      <x:c r="A184" s="28"/>
      <x:c r="F184" s="29"/>
      <x:c r="H184" t="str">
        <x:f>IF(F184="","",IF(OR(NOT(ISNUMBER(F184)),F184&lt;=0,A184="",B184="",AND(B184="Платёж",D184=""),AND(B184="Поступление",C184="")),"Проверьте","OK"))</x:f>
      </x:c>
    </x:row>
    <x:row r="185">
      <x:c r="A185" s="28"/>
      <x:c r="F185" s="29"/>
      <x:c r="H185" t="str">
        <x:f>IF(F185="","",IF(OR(NOT(ISNUMBER(F185)),F185&lt;=0,A185="",B185="",AND(B185="Платёж",D185=""),AND(B185="Поступление",C185="")),"Проверьте","OK"))</x:f>
      </x:c>
    </x:row>
    <x:row r="186">
      <x:c r="A186" s="28"/>
      <x:c r="F186" s="29"/>
      <x:c r="H186" t="str">
        <x:f>IF(F186="","",IF(OR(NOT(ISNUMBER(F186)),F186&lt;=0,A186="",B186="",AND(B186="Платёж",D186=""),AND(B186="Поступление",C186="")),"Проверьте","OK"))</x:f>
      </x:c>
    </x:row>
    <x:row r="187">
      <x:c r="A187" s="28"/>
      <x:c r="F187" s="29"/>
      <x:c r="H187" t="str">
        <x:f>IF(F187="","",IF(OR(NOT(ISNUMBER(F187)),F187&lt;=0,A187="",B187="",AND(B187="Платёж",D187=""),AND(B187="Поступление",C187="")),"Проверьте","OK"))</x:f>
      </x:c>
    </x:row>
    <x:row r="188">
      <x:c r="A188" s="28"/>
      <x:c r="F188" s="29"/>
      <x:c r="H188" t="str">
        <x:f>IF(F188="","",IF(OR(NOT(ISNUMBER(F188)),F188&lt;=0,A188="",B188="",AND(B188="Платёж",D188=""),AND(B188="Поступление",C188="")),"Проверьте","OK"))</x:f>
      </x:c>
    </x:row>
    <x:row r="189">
      <x:c r="A189" s="28"/>
      <x:c r="F189" s="29"/>
      <x:c r="H189" t="str">
        <x:f>IF(F189="","",IF(OR(NOT(ISNUMBER(F189)),F189&lt;=0,A189="",B189="",AND(B189="Платёж",D189=""),AND(B189="Поступление",C189="")),"Проверьте","OK"))</x:f>
      </x:c>
    </x:row>
    <x:row r="190">
      <x:c r="A190" s="28"/>
      <x:c r="F190" s="29"/>
      <x:c r="H190" t="str">
        <x:f>IF(F190="","",IF(OR(NOT(ISNUMBER(F190)),F190&lt;=0,A190="",B190="",AND(B190="Платёж",D190=""),AND(B190="Поступление",C190="")),"Проверьте","OK"))</x:f>
      </x:c>
    </x:row>
    <x:row r="191">
      <x:c r="A191" s="28"/>
      <x:c r="F191" s="29"/>
      <x:c r="H191" t="str">
        <x:f>IF(F191="","",IF(OR(NOT(ISNUMBER(F191)),F191&lt;=0,A191="",B191="",AND(B191="Платёж",D191=""),AND(B191="Поступление",C191="")),"Проверьте","OK"))</x:f>
      </x:c>
    </x:row>
    <x:row r="192">
      <x:c r="A192" s="28"/>
      <x:c r="F192" s="29"/>
      <x:c r="H192" t="str">
        <x:f>IF(F192="","",IF(OR(NOT(ISNUMBER(F192)),F192&lt;=0,A192="",B192="",AND(B192="Платёж",D192=""),AND(B192="Поступление",C192="")),"Проверьте","OK"))</x:f>
      </x:c>
    </x:row>
    <x:row r="193">
      <x:c r="A193" s="28"/>
      <x:c r="F193" s="29"/>
      <x:c r="H193" t="str">
        <x:f>IF(F193="","",IF(OR(NOT(ISNUMBER(F193)),F193&lt;=0,A193="",B193="",AND(B193="Платёж",D193=""),AND(B193="Поступление",C193="")),"Проверьте","OK"))</x:f>
      </x:c>
    </x:row>
    <x:row r="194">
      <x:c r="A194" s="28"/>
      <x:c r="F194" s="29"/>
      <x:c r="H194" t="str">
        <x:f>IF(F194="","",IF(OR(NOT(ISNUMBER(F194)),F194&lt;=0,A194="",B194="",AND(B194="Платёж",D194=""),AND(B194="Поступление",C194="")),"Проверьте","OK"))</x:f>
      </x:c>
    </x:row>
    <x:row r="195">
      <x:c r="A195" s="28"/>
      <x:c r="F195" s="29"/>
      <x:c r="H195" t="str">
        <x:f>IF(F195="","",IF(OR(NOT(ISNUMBER(F195)),F195&lt;=0,A195="",B195="",AND(B195="Платёж",D195=""),AND(B195="Поступление",C195="")),"Проверьте","OK"))</x:f>
      </x:c>
    </x:row>
    <x:row r="196">
      <x:c r="A196" s="28"/>
      <x:c r="F196" s="29"/>
      <x:c r="H196" t="str">
        <x:f>IF(F196="","",IF(OR(NOT(ISNUMBER(F196)),F196&lt;=0,A196="",B196="",AND(B196="Платёж",D196=""),AND(B196="Поступление",C196="")),"Проверьте","OK"))</x:f>
      </x:c>
    </x:row>
    <x:row r="197">
      <x:c r="A197" s="28"/>
      <x:c r="F197" s="29"/>
      <x:c r="H197" t="str">
        <x:f>IF(F197="","",IF(OR(NOT(ISNUMBER(F197)),F197&lt;=0,A197="",B197="",AND(B197="Платёж",D197=""),AND(B197="Поступление",C197="")),"Проверьте","OK"))</x:f>
      </x:c>
    </x:row>
    <x:row r="198">
      <x:c r="A198" s="28"/>
      <x:c r="F198" s="29"/>
      <x:c r="H198" t="str">
        <x:f>IF(F198="","",IF(OR(NOT(ISNUMBER(F198)),F198&lt;=0,A198="",B198="",AND(B198="Платёж",D198=""),AND(B198="Поступление",C198="")),"Проверьте","OK"))</x:f>
      </x:c>
    </x:row>
    <x:row r="199">
      <x:c r="A199" s="28"/>
      <x:c r="F199" s="29"/>
      <x:c r="H199" t="str">
        <x:f>IF(F199="","",IF(OR(NOT(ISNUMBER(F199)),F199&lt;=0,A199="",B199="",AND(B199="Платёж",D199=""),AND(B199="Поступление",C199="")),"Проверьте","OK"))</x:f>
      </x:c>
    </x:row>
    <x:row r="200">
      <x:c r="A200" s="28"/>
      <x:c r="F200" s="29"/>
      <x:c r="H200" t="str">
        <x:f>IF(F200="","",IF(OR(NOT(ISNUMBER(F200)),F200&lt;=0,A200="",B200="",AND(B200="Платёж",D200=""),AND(B200="Поступление",C200="")),"Проверьте","OK"))</x:f>
      </x:c>
    </x:row>
    <x:row r="201">
      <x:c r="A201" s="28"/>
      <x:c r="F201" s="29"/>
      <x:c r="H201" t="str">
        <x:f>IF(F201="","",IF(OR(NOT(ISNUMBER(F201)),F201&lt;=0,A201="",B201="",AND(B201="Платёж",D201=""),AND(B201="Поступление",C201="")),"Проверьте","OK"))</x:f>
      </x:c>
    </x:row>
    <x:row r="202">
      <x:c r="A202" s="28"/>
      <x:c r="F202" s="29"/>
      <x:c r="H202" t="str">
        <x:f>IF(F202="","",IF(OR(NOT(ISNUMBER(F202)),F202&lt;=0,A202="",B202="",AND(B202="Платёж",D202=""),AND(B202="Поступление",C202="")),"Проверьте","OK"))</x:f>
      </x:c>
    </x:row>
    <x:row r="203">
      <x:c r="A203" s="28"/>
      <x:c r="F203" s="29"/>
      <x:c r="H203" t="str">
        <x:f>IF(F203="","",IF(OR(NOT(ISNUMBER(F203)),F203&lt;=0,A203="",B203="",AND(B203="Платёж",D203=""),AND(B203="Поступление",C203="")),"Проверьте","OK"))</x:f>
      </x:c>
    </x:row>
    <x:row r="204">
      <x:c r="A204" s="28"/>
      <x:c r="F204" s="29"/>
      <x:c r="H204" t="str">
        <x:f>IF(F204="","",IF(OR(NOT(ISNUMBER(F204)),F204&lt;=0,A204="",B204="",AND(B204="Платёж",D204=""),AND(B204="Поступление",C204="")),"Проверьте","OK"))</x:f>
      </x:c>
    </x:row>
  </x:sheetData>
  <x:conditionalFormatting sqref="H5:H204">
    <x:cfRule type="containsText" dxfId="2" priority="1" operator="containsText" text="Проверьте"/>
  </x:conditionalFormatting>
  <x:dataValidations count="3">
    <x:dataValidation type="list" sqref="B5:B204">
      <x:formula1>"Поступление,Платёж"</x:formula1>
    </x:dataValidation>
    <x:dataValidation type="list" sqref="C5:C204">
      <x:formula1>"Подтверждено,Прогноз"</x:formula1>
    </x:dataValidation>
    <x:dataValidation type="list" sqref="D5:D204">
      <x:formula1>"Обязательный,Гибкий"</x:formula1>
    </x:dataValidation>
  </x:dataValidations>
  <x:pageMargins left="0.7" right="0.7" top="0.75" bottom="0.75" header="0.3" footer="0.3"/>
</x:worksheet>
</file>